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6.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ecriorg-my.sharepoint.com/personal/yrhodes_ecri_org/Documents/Desktop/"/>
    </mc:Choice>
  </mc:AlternateContent>
  <xr:revisionPtr revIDLastSave="0" documentId="8_{4670B845-C667-43C3-8181-39D971D0E3C2}" xr6:coauthVersionLast="47" xr6:coauthVersionMax="47" xr10:uidLastSave="{00000000-0000-0000-0000-000000000000}"/>
  <bookViews>
    <workbookView xWindow="-28920" yWindow="-120" windowWidth="29040" windowHeight="15840" xr2:uid="{00000000-000D-0000-FFFF-FFFF00000000}"/>
  </bookViews>
  <sheets>
    <sheet name="Cover Page" sheetId="17" r:id="rId1"/>
    <sheet name="Features" sheetId="1" r:id="rId2"/>
    <sheet name="Pricing" sheetId="25" r:id="rId3"/>
    <sheet name="Supply Guide Data" sheetId="28" state="hidden" r:id="rId4"/>
    <sheet name="Interest" sheetId="26" r:id="rId5"/>
    <sheet name="Vendors" sheetId="20" r:id="rId6"/>
    <sheet name="Hazards" sheetId="19" r:id="rId7"/>
    <sheet name="Disclaimer" sheetId="29" r:id="rId8"/>
  </sheets>
  <externalReferences>
    <externalReference r:id="rId9"/>
    <externalReference r:id="rId10"/>
    <externalReference r:id="rId11"/>
  </externalReferences>
  <definedNames>
    <definedName name="_xlnm._FilterDatabase" localSheetId="6" hidden="1">Hazards!$B$24:$F$44</definedName>
    <definedName name="boom">#REF!</definedName>
    <definedName name="boom2">#REF!</definedName>
    <definedName name="boom3">#REF!</definedName>
    <definedName name="boom4">#REF!</definedName>
    <definedName name="delete">#REF!</definedName>
    <definedName name="deleted">#REF!</definedName>
    <definedName name="deleteme">#REF!</definedName>
    <definedName name="_xlnm.Print_Area" localSheetId="0">'Cover Page'!$A$1:$M$53</definedName>
    <definedName name="_xlnm.Print_Area" localSheetId="7">Disclaimer!$B$1:$K$25</definedName>
    <definedName name="_xlnm.Print_Area" localSheetId="1">Features!$B$1:$L$50</definedName>
    <definedName name="_xlnm.Print_Area" localSheetId="6">Hazards!$B$1:$F$44</definedName>
    <definedName name="_xlnm.Print_Area" localSheetId="4">Interest!$B$1:$L$60</definedName>
    <definedName name="_xlnm.Print_Area" localSheetId="2">Pricing!$B$1:$L$58</definedName>
    <definedName name="_xlnm.Print_Area" localSheetId="3">'Supply Guide Data'!$B$1:$O$39</definedName>
    <definedName name="_xlnm.Print_Area" localSheetId="5">Vendors!$B$1:$J$87</definedName>
    <definedName name="ResponseTable">'[1]Appendix - RFP Response Scoring'!$B$5:$C$9</definedName>
    <definedName name="ResponseValues">'[1]Appendix - RFP Response Scoring'!$C$5:$C$9</definedName>
    <definedName name="ResponseValuesB">#REF!</definedName>
    <definedName name="Slicer_Cannulas_Included">#N/A</definedName>
    <definedName name="Slicer_Oxygenator_Included">#N/A</definedName>
    <definedName name="Slicer_Vendor">#N/A</definedName>
    <definedName name="Total">#REF!</definedName>
    <definedName name="VendorResponses">'[2]5-Service Specs'!$B$8:$B$12</definedName>
    <definedName name="Weights">'[3]Scoring- DELETE'!$B$249:$B$253</definedName>
    <definedName name="WeightTable">'[1]Appendix - RFP Response Scoring'!$B$13:$C$17</definedName>
    <definedName name="WeightTable1">#REF!</definedName>
    <definedName name="WeightTable2">#REF!</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2"/>
        <x14:slicerCache r:id="rId13"/>
        <x14:slicerCache r:id="rId1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6" i="26" l="1"/>
  <c r="P36" i="26" s="1"/>
  <c r="O31" i="26"/>
  <c r="P27" i="26" s="1"/>
  <c r="L22" i="1"/>
  <c r="P35" i="26" l="1"/>
  <c r="P46" i="26" s="1"/>
  <c r="N46" i="26"/>
  <c r="D22" i="1"/>
  <c r="P26" i="26" l="1"/>
  <c r="O17" i="26"/>
  <c r="P13" i="26" s="1"/>
  <c r="P11" i="26" l="1"/>
  <c r="P12" i="26"/>
  <c r="P25" i="26"/>
  <c r="P21" i="26"/>
  <c r="P22" i="26"/>
  <c r="P23" i="26"/>
  <c r="P24" i="26"/>
  <c r="P7" i="26"/>
  <c r="P9" i="26"/>
  <c r="P10" i="26"/>
  <c r="P8" i="26"/>
  <c r="P20" i="26"/>
  <c r="N31" i="26"/>
  <c r="N17" i="26"/>
  <c r="P28" i="26"/>
  <c r="P17" i="26" l="1"/>
  <c r="P31"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Lee, Kevin</author>
    <author>Green, Michael</author>
  </authors>
  <commentList>
    <comment ref="E7" authorId="0" shapeId="0" xr:uid="{A3AA2BCB-5808-480B-91F5-E8DF45FBB7A6}">
      <text>
        <r>
          <rPr>
            <b/>
            <sz val="9"/>
            <color indexed="81"/>
            <rFont val="Tahoma"/>
            <charset val="1"/>
          </rPr>
          <t>Lee, Kevin:</t>
        </r>
        <r>
          <rPr>
            <sz val="9"/>
            <color indexed="81"/>
            <rFont val="Tahoma"/>
            <charset val="1"/>
          </rPr>
          <t xml:space="preserve">
ECMO would be off-label use</t>
        </r>
      </text>
    </comment>
    <comment ref="J7" authorId="0" shapeId="0" xr:uid="{A2A0ADAD-8C8F-44F5-9C88-A020648A4ED4}">
      <text>
        <r>
          <rPr>
            <b/>
            <sz val="9"/>
            <color indexed="81"/>
            <rFont val="Tahoma"/>
            <charset val="1"/>
          </rPr>
          <t>Lee, Kevin:</t>
        </r>
        <r>
          <rPr>
            <sz val="9"/>
            <color indexed="81"/>
            <rFont val="Tahoma"/>
            <charset val="1"/>
          </rPr>
          <t xml:space="preserve">
ECMO would be off-label use</t>
        </r>
      </text>
    </comment>
    <comment ref="L7" authorId="0" shapeId="0" xr:uid="{5834DE3F-BBF1-489A-BDF8-D6092E2A671B}">
      <text>
        <r>
          <rPr>
            <b/>
            <sz val="9"/>
            <color indexed="81"/>
            <rFont val="Tahoma"/>
            <charset val="1"/>
          </rPr>
          <t>Lee, Kevin:</t>
        </r>
        <r>
          <rPr>
            <sz val="9"/>
            <color indexed="81"/>
            <rFont val="Tahoma"/>
            <charset val="1"/>
          </rPr>
          <t xml:space="preserve">
ECMO would be off-label use</t>
        </r>
      </text>
    </comment>
    <comment ref="D13" authorId="1" shapeId="0" xr:uid="{00000000-0006-0000-0100-000001000000}">
      <text>
        <r>
          <rPr>
            <b/>
            <sz val="9"/>
            <color indexed="81"/>
            <rFont val="Tahoma"/>
            <family val="2"/>
          </rPr>
          <t>Green, Michael:</t>
        </r>
        <r>
          <rPr>
            <sz val="9"/>
            <color indexed="81"/>
            <rFont val="Tahoma"/>
            <family val="2"/>
          </rPr>
          <t xml:space="preserve">
External oxygen source preferred (integral oxygen source intended as a backup)</t>
        </r>
      </text>
    </comment>
    <comment ref="L14" authorId="1" shapeId="0" xr:uid="{00000000-0006-0000-0100-000002000000}">
      <text>
        <r>
          <rPr>
            <b/>
            <sz val="9"/>
            <color indexed="81"/>
            <rFont val="Tahoma"/>
            <family val="2"/>
          </rPr>
          <t>Green, Michael:</t>
        </r>
        <r>
          <rPr>
            <sz val="9"/>
            <color indexed="81"/>
            <rFont val="Tahoma"/>
            <family val="2"/>
          </rPr>
          <t xml:space="preserve">
Requires Quantum Informatics LIVE VUE software license</t>
        </r>
      </text>
    </comment>
  </commentList>
</comments>
</file>

<file path=xl/sharedStrings.xml><?xml version="1.0" encoding="utf-8"?>
<sst xmlns="http://schemas.openxmlformats.org/spreadsheetml/2006/main" count="626" uniqueCount="336">
  <si>
    <t>Technology Report</t>
  </si>
  <si>
    <t>Vendors</t>
  </si>
  <si>
    <t>Contents</t>
  </si>
  <si>
    <t>Feature Comparison</t>
  </si>
  <si>
    <t>Member Interest</t>
  </si>
  <si>
    <t>Hazards/Recalls</t>
  </si>
  <si>
    <t>Not specified</t>
  </si>
  <si>
    <t>Yes</t>
  </si>
  <si>
    <t>No</t>
  </si>
  <si>
    <t>Model</t>
  </si>
  <si>
    <t>Vendor Contact Information</t>
  </si>
  <si>
    <t>Phone:</t>
  </si>
  <si>
    <t>United States</t>
  </si>
  <si>
    <t>Models:</t>
  </si>
  <si>
    <t>Policy Statement and Disclaimer</t>
  </si>
  <si>
    <t>► Medtronic</t>
  </si>
  <si>
    <t>Price Comparison</t>
  </si>
  <si>
    <t>Devices</t>
  </si>
  <si>
    <t>Summary</t>
  </si>
  <si>
    <t>Vendor</t>
  </si>
  <si>
    <t>100-240</t>
  </si>
  <si>
    <t>ECRI Pricing Data</t>
  </si>
  <si>
    <t>Average List Price</t>
  </si>
  <si>
    <t>Average Quoted Price</t>
  </si>
  <si>
    <t>Vendor 10
Model 10</t>
  </si>
  <si>
    <t>Device 1</t>
  </si>
  <si>
    <t>Device 2</t>
  </si>
  <si>
    <t>HIDE THESE COLUMNS</t>
  </si>
  <si>
    <t>Quotes</t>
  </si>
  <si>
    <t>%</t>
  </si>
  <si>
    <t>Capital Guide</t>
  </si>
  <si>
    <t>Pumps, Extracorporeal Perfusion</t>
  </si>
  <si>
    <t>Extracorporeal Perfusion Pumps</t>
  </si>
  <si>
    <t>Display Size, diagonal in</t>
  </si>
  <si>
    <t>Displayed Sensor Values</t>
  </si>
  <si>
    <t>Pump Type</t>
  </si>
  <si>
    <t>Pump Motor Location</t>
  </si>
  <si>
    <t>Max Speed, rpm</t>
  </si>
  <si>
    <t>Max Flow Rate, lpm</t>
  </si>
  <si>
    <t>Battery Type</t>
  </si>
  <si>
    <t>Emergency Hand Crank</t>
  </si>
  <si>
    <t>Line Power, VAC</t>
  </si>
  <si>
    <t>Air/Ground Transport</t>
  </si>
  <si>
    <t>Controller Dimensions, H x W x D, in</t>
  </si>
  <si>
    <t>Abbott
CentriMag</t>
  </si>
  <si>
    <t>Fresenius
Novalung</t>
  </si>
  <si>
    <t>Getinge
CARDIOHELP</t>
  </si>
  <si>
    <t>Getinge
ROTAFLOW</t>
  </si>
  <si>
    <t>LivaNova
LifeSPARC</t>
  </si>
  <si>
    <t>Medtronic
Bio-Console 560</t>
  </si>
  <si>
    <t>Touchscreen/rotary dial</t>
  </si>
  <si>
    <t>Centrifugal</t>
  </si>
  <si>
    <t>Separate 
from controller</t>
  </si>
  <si>
    <t>Sealed lead-acid</t>
  </si>
  <si>
    <t>Li-Ion</t>
  </si>
  <si>
    <t>18 to 24</t>
  </si>
  <si>
    <t>120-240</t>
  </si>
  <si>
    <t>13 x 10.5 x 3.9</t>
  </si>
  <si>
    <t>12 x 11 x 15</t>
  </si>
  <si>
    <t>17 x 9.8 x 11.8</t>
  </si>
  <si>
    <t>12 x 8.5 x 8</t>
  </si>
  <si>
    <t>12.5 x 8.9 x 43</t>
  </si>
  <si>
    <t>26 x 14 x 9</t>
  </si>
  <si>
    <t>1 blood flow, 3 pressures</t>
  </si>
  <si>
    <t>1 blood flow, 3 pressures, 
1 air bubble</t>
  </si>
  <si>
    <t>1 blood flow</t>
  </si>
  <si>
    <t>1 blood flow, 1 sweep gas flow,
1 air bubble</t>
  </si>
  <si>
    <t>Spectrum
Quantum Elite</t>
  </si>
  <si>
    <t>1 blood flow, 1 air bubble, 
2 levels</t>
  </si>
  <si>
    <t>Spectrum Quantum Elite</t>
  </si>
  <si>
    <t>Medtronic Bio-Console 560</t>
  </si>
  <si>
    <t>Getinge CARDIOHELP</t>
  </si>
  <si>
    <t>Fresenius Novalung</t>
  </si>
  <si>
    <t>ABIOMED Breethe OXY-1</t>
  </si>
  <si>
    <t>ABIOMED
Breethe OXY-1</t>
  </si>
  <si>
    <t>Abbott CentriMag</t>
  </si>
  <si>
    <t>LivaNova LifeSPARC</t>
  </si>
  <si>
    <t>Getinge</t>
  </si>
  <si>
    <t>Abbott</t>
  </si>
  <si>
    <t>Spectrum</t>
  </si>
  <si>
    <t>Medtronic</t>
  </si>
  <si>
    <t>ABIOMED</t>
  </si>
  <si>
    <t>LivaNova</t>
  </si>
  <si>
    <t>Optional</t>
  </si>
  <si>
    <t>HL7-Compliant Patient Monitoring</t>
  </si>
  <si>
    <t>100 Abbott Park Rd</t>
  </si>
  <si>
    <t xml:space="preserve">(224) 667-6100       </t>
  </si>
  <si>
    <t xml:space="preserve">Abbott Park, IL  60064          </t>
  </si>
  <si>
    <t>http://www.abbott.com</t>
  </si>
  <si>
    <t>22 Cherry Hill Dr</t>
  </si>
  <si>
    <t xml:space="preserve">(978) 646-1400       </t>
  </si>
  <si>
    <t xml:space="preserve">Danvers, MA  01923          </t>
  </si>
  <si>
    <t>(800) 422-8666</t>
  </si>
  <si>
    <t>http://www.abiomed.com</t>
  </si>
  <si>
    <t xml:space="preserve">    Breethe OXY-1</t>
  </si>
  <si>
    <t>920 Winter St</t>
  </si>
  <si>
    <t xml:space="preserve">(781) 699-9000       </t>
  </si>
  <si>
    <t xml:space="preserve">Waltham, MA  02451-1457     </t>
  </si>
  <si>
    <t>(800) 662-1237</t>
  </si>
  <si>
    <t>http://www.fmcna.com</t>
  </si>
  <si>
    <t xml:space="preserve">    Novalung</t>
  </si>
  <si>
    <t>1 Geoffrey Way</t>
  </si>
  <si>
    <t xml:space="preserve">(888) 943-8872 </t>
  </si>
  <si>
    <t xml:space="preserve">Wayne, NJ  07470          </t>
  </si>
  <si>
    <t>http://www.getinge.com</t>
  </si>
  <si>
    <t>20 Eastbourne Terrace</t>
  </si>
  <si>
    <t xml:space="preserve">44 (203) 7865275     </t>
  </si>
  <si>
    <t xml:space="preserve">London,   W2 6LG         </t>
  </si>
  <si>
    <t>England</t>
  </si>
  <si>
    <t>http://www.livanova.com</t>
  </si>
  <si>
    <t>8200 Coral Sea St NE</t>
  </si>
  <si>
    <t xml:space="preserve">(800) 722-3278 </t>
  </si>
  <si>
    <t xml:space="preserve">Mounds View, MN  55112          </t>
  </si>
  <si>
    <t>http://www.medtronic.com</t>
  </si>
  <si>
    <t xml:space="preserve">    Bio-Console 560</t>
  </si>
  <si>
    <t>481 Munn Rd Suite 180</t>
  </si>
  <si>
    <t xml:space="preserve">(800) 265-2331 </t>
  </si>
  <si>
    <t xml:space="preserve">Fort Mill, SC  29715          </t>
  </si>
  <si>
    <t>http://www.spectrummedical.com</t>
  </si>
  <si>
    <t xml:space="preserve">    CentriMag</t>
  </si>
  <si>
    <t xml:space="preserve">    LifeSPARC</t>
  </si>
  <si>
    <t xml:space="preserve">    Quantum Elite</t>
  </si>
  <si>
    <r>
      <t>Medtronic</t>
    </r>
    <r>
      <rPr>
        <sz val="10"/>
        <color rgb="FF002D72"/>
        <rFont val="Tahoma"/>
        <family val="2"/>
      </rPr>
      <t xml:space="preserve"> </t>
    </r>
    <r>
      <rPr>
        <sz val="10"/>
        <color rgb="FF1F4E79"/>
        <rFont val="Tahoma"/>
        <family val="2"/>
      </rPr>
      <t>Cardiac Rhythm and Heart Failure Management Div Medtronic Inc</t>
    </r>
  </si>
  <si>
    <r>
      <t>LivaNova</t>
    </r>
    <r>
      <rPr>
        <sz val="10"/>
        <color rgb="FF002D72"/>
        <rFont val="Tahoma"/>
        <family val="2"/>
      </rPr>
      <t xml:space="preserve"> </t>
    </r>
    <r>
      <rPr>
        <sz val="10"/>
        <color rgb="FF1F4E79"/>
        <rFont val="Tahoma"/>
        <family val="2"/>
      </rPr>
      <t>plc</t>
    </r>
  </si>
  <si>
    <r>
      <t>Getinge</t>
    </r>
    <r>
      <rPr>
        <sz val="10"/>
        <color rgb="FF002D72"/>
        <rFont val="Tahoma"/>
        <family val="2"/>
      </rPr>
      <t xml:space="preserve"> </t>
    </r>
    <r>
      <rPr>
        <sz val="10"/>
        <color rgb="FF1F4E79"/>
        <rFont val="Tahoma"/>
        <family val="2"/>
      </rPr>
      <t>USA Inc</t>
    </r>
  </si>
  <si>
    <r>
      <t>Fresenius</t>
    </r>
    <r>
      <rPr>
        <sz val="10"/>
        <color rgb="FF002D72"/>
        <rFont val="Tahoma"/>
        <family val="2"/>
      </rPr>
      <t xml:space="preserve"> </t>
    </r>
    <r>
      <rPr>
        <sz val="10"/>
        <color rgb="FF1F4E79"/>
        <rFont val="Tahoma"/>
        <family val="2"/>
      </rPr>
      <t>Medical Care North America</t>
    </r>
  </si>
  <si>
    <r>
      <t>ABIOMED</t>
    </r>
    <r>
      <rPr>
        <sz val="10"/>
        <color rgb="FF002D72"/>
        <rFont val="Tahoma"/>
        <family val="2"/>
      </rPr>
      <t xml:space="preserve"> </t>
    </r>
    <r>
      <rPr>
        <sz val="10"/>
        <color rgb="FF1F4E79"/>
        <rFont val="Tahoma"/>
        <family val="2"/>
      </rPr>
      <t>Inc</t>
    </r>
  </si>
  <si>
    <r>
      <t>Abbott</t>
    </r>
    <r>
      <rPr>
        <sz val="10"/>
        <color rgb="FF002D72"/>
        <rFont val="Tahoma"/>
        <family val="2"/>
      </rPr>
      <t xml:space="preserve"> </t>
    </r>
    <r>
      <rPr>
        <sz val="10"/>
        <color rgb="FF1F4E79"/>
        <rFont val="Tahoma"/>
        <family val="2"/>
      </rPr>
      <t>Laboratories Inc</t>
    </r>
  </si>
  <si>
    <r>
      <t>Spectrum</t>
    </r>
    <r>
      <rPr>
        <sz val="10"/>
        <color rgb="FF002D72"/>
        <rFont val="Tahoma"/>
        <family val="2"/>
      </rPr>
      <t xml:space="preserve"> </t>
    </r>
    <r>
      <rPr>
        <sz val="10"/>
        <color rgb="FF1F4E79"/>
        <rFont val="Tahoma"/>
        <family val="2"/>
      </rPr>
      <t>Medical Inc</t>
    </r>
  </si>
  <si>
    <t>► Abbott</t>
  </si>
  <si>
    <t>► Getinge</t>
  </si>
  <si>
    <t>► LivaNova</t>
  </si>
  <si>
    <t>CS</t>
  </si>
  <si>
    <t>Member(s) Submitting</t>
  </si>
  <si>
    <t>Qty/UOM</t>
  </si>
  <si>
    <t>UOM</t>
  </si>
  <si>
    <t>Part #</t>
  </si>
  <si>
    <t>Item</t>
  </si>
  <si>
    <t>Supply Guide Data</t>
  </si>
  <si>
    <t>CentriMag Blood Pump</t>
  </si>
  <si>
    <t>PediMag Blood Pump</t>
  </si>
  <si>
    <t>TandemLife LS</t>
  </si>
  <si>
    <t>HLS Set Advanced 7.0</t>
  </si>
  <si>
    <t>HLS Set Advanced 5.0</t>
  </si>
  <si>
    <t>Affinity CP</t>
  </si>
  <si>
    <t>Affinity CP with Balance Biosurface</t>
  </si>
  <si>
    <t>Affinity CP with Cortiva BioActive Surface</t>
  </si>
  <si>
    <t>Qura CP22</t>
  </si>
  <si>
    <t>102953</t>
  </si>
  <si>
    <t>20190052</t>
  </si>
  <si>
    <t>AP40</t>
  </si>
  <si>
    <t>BBAP40</t>
  </si>
  <si>
    <t>CBAP40</t>
  </si>
  <si>
    <t>Oxygenator Included</t>
  </si>
  <si>
    <t>Low</t>
  </si>
  <si>
    <t>25th Percentile</t>
  </si>
  <si>
    <t>Median</t>
  </si>
  <si>
    <t>75th Percentile</t>
  </si>
  <si>
    <t>High</t>
  </si>
  <si>
    <t>EA</t>
  </si>
  <si>
    <t>FDA 510(k) Clearance Date</t>
  </si>
  <si>
    <t>TandemLung LS</t>
  </si>
  <si>
    <t>58402415</t>
  </si>
  <si>
    <t>58402417</t>
  </si>
  <si>
    <t>58302916</t>
  </si>
  <si>
    <t>58303118</t>
  </si>
  <si>
    <t>Cannulas Included</t>
  </si>
  <si>
    <t>National 
Spend</t>
  </si>
  <si>
    <t>Accession #</t>
  </si>
  <si>
    <t>ECRI Priority</t>
  </si>
  <si>
    <t>Alert</t>
  </si>
  <si>
    <t>Published</t>
  </si>
  <si>
    <t>12.1 for optional Mag Monitor</t>
  </si>
  <si>
    <t>OXY-1 Pump Lung Unit (PLU)</t>
  </si>
  <si>
    <t>0010400100</t>
  </si>
  <si>
    <t>BEQHLS7050</t>
  </si>
  <si>
    <t>BEQHLS5050</t>
  </si>
  <si>
    <t>CP22VVT</t>
  </si>
  <si>
    <t>A41515</t>
  </si>
  <si>
    <t>Maquet/Getinge​—Cardiohelp-i Systems: Manufacturer Updates Instructions for Use</t>
  </si>
  <si>
    <t>A41365 02</t>
  </si>
  <si>
    <t>Maquet​/Getinge—Cardiohelp Emergency Drives: Rotation of Hand Crank May Be Blocked or Impaired</t>
  </si>
  <si>
    <t>A41237 02</t>
  </si>
  <si>
    <t>Maquet/Getinge​—Cardiohelp-i Systems: Nut Bolt May Break off of Slide Rail Plate</t>
  </si>
  <si>
    <t>A40107 04</t>
  </si>
  <si>
    <t>Maquet/Getinge—HLS Sets: Sterility May Be Compromised</t>
  </si>
  <si>
    <t>► ABIOMED</t>
  </si>
  <si>
    <t>Getinge
ROTAFLOW II</t>
  </si>
  <si>
    <t>Fresenius</t>
  </si>
  <si>
    <t>XLung Kit</t>
  </si>
  <si>
    <t>F32000004</t>
  </si>
  <si>
    <t>No recent data</t>
  </si>
  <si>
    <t>8.5 x 9 x 17</t>
  </si>
  <si>
    <t>1 blood flow, 2 air bubbles</t>
  </si>
  <si>
    <t>► Fresenius</t>
  </si>
  <si>
    <t>Not FDA-cleared for use 
in the United States</t>
  </si>
  <si>
    <t>A41552</t>
  </si>
  <si>
    <t>Maquet/Getinge​—Cardiohelp-i Systems: Venous Probe Connection Cable May Break</t>
  </si>
  <si>
    <t>A41931</t>
  </si>
  <si>
    <t>Normal</t>
  </si>
  <si>
    <t>Maquet/Getinge​—Bubble Sensors Used with Cardiohelp-i Systems: Label May Contain Incorrect UDI</t>
  </si>
  <si>
    <t>Maquet/Getinge—HLS Sets: Sterility of Emergency Priming Line May Be Compromised​</t>
  </si>
  <si>
    <t>A41779 02</t>
  </si>
  <si>
    <t>PLS Set</t>
  </si>
  <si>
    <t>70106.8020</t>
  </si>
  <si>
    <r>
      <t xml:space="preserve">Getinge
CARDIOHELP
</t>
    </r>
    <r>
      <rPr>
        <b/>
        <sz val="12"/>
        <color rgb="FFFF0000"/>
        <rFont val="Tahoma"/>
        <family val="2"/>
      </rPr>
      <t>(FDA recommends alternatives)</t>
    </r>
  </si>
  <si>
    <r>
      <t xml:space="preserve">LivaNova
LifeSPARC 
</t>
    </r>
    <r>
      <rPr>
        <b/>
        <sz val="12"/>
        <color rgb="FFFF0000"/>
        <rFont val="Tahoma"/>
        <family val="2"/>
      </rPr>
      <t>(discontinued by end of 2024)</t>
    </r>
  </si>
  <si>
    <t>1.5 PediMag, 10 CentriMag</t>
  </si>
  <si>
    <t>Max Pump Rate, bpm</t>
  </si>
  <si>
    <t>Frequency Weaning</t>
  </si>
  <si>
    <t>Helium Cylinder Sizes, L</t>
  </si>
  <si>
    <t>Pressure Range, psi</t>
  </si>
  <si>
    <t>IAB Catheter Sizes, Fr</t>
  </si>
  <si>
    <t>IAB Sizes, cc</t>
  </si>
  <si>
    <t>In Vivo Calibration</t>
  </si>
  <si>
    <t>ECG, AP, balloon pressure</t>
  </si>
  <si>
    <t>ECG pattern, ECG peak, AP, pacer A, pacer V, internal, Afib</t>
  </si>
  <si>
    <t>1:1, 1:2, 1:3</t>
  </si>
  <si>
    <t>1:1, 1:2, 1:4, 1:8</t>
  </si>
  <si>
    <t>Li-Ion (hot-swappable)</t>
  </si>
  <si>
    <t>Sealed lead acid</t>
  </si>
  <si>
    <t>500 to 2,900</t>
  </si>
  <si>
    <t>25, 30, 34, 40, 50</t>
  </si>
  <si>
    <t>30, 35, 40, 50</t>
  </si>
  <si>
    <t>44 x 22 x 27</t>
  </si>
  <si>
    <t>33.3 x 13 x 24.5</t>
  </si>
  <si>
    <t>Getinge
CARDIOSAVE Hybrid</t>
  </si>
  <si>
    <t>Teleflex
AC3 Optimus</t>
  </si>
  <si>
    <t>IABP Systems</t>
  </si>
  <si>
    <t>Getinge CARDIOSAVE Hybrid</t>
  </si>
  <si>
    <t>Teleflex AC3 Optimus</t>
  </si>
  <si>
    <t>Teleflex Medical Arrow International Inc</t>
  </si>
  <si>
    <t>16 Elizabeth Dr</t>
  </si>
  <si>
    <t xml:space="preserve">(978) 250-5100       </t>
  </si>
  <si>
    <t xml:space="preserve">Chelmsford, MA  01824          </t>
  </si>
  <si>
    <t>(800) 343-3297</t>
  </si>
  <si>
    <t>https://www.teleflex.com/usa/en/</t>
  </si>
  <si>
    <t xml:space="preserve">    AC3 Optimus</t>
  </si>
  <si>
    <t>A40044 02</t>
  </si>
  <si>
    <t>Critical</t>
  </si>
  <si>
    <t>Datascope/Getinge—Cardiosave Hybrid and Cardiosave Rescue Intra-Aortic Balloon Pumps: Blood Ingress May Cause Unexpected Shutdown</t>
  </si>
  <si>
    <t>A41072</t>
  </si>
  <si>
    <t>Datascope/Getinge—Cardiosave Hybrid and Cardiosave Rescue Intra-Aortic Balloon Pumps: May Exhibit Various Problems</t>
  </si>
  <si>
    <t>A41071</t>
  </si>
  <si>
    <t>Datascope/Getinge—Cardiosave Hybrid and Cardiosave Rescue Intra-Aortic Balloon Pumps: May Fail to Dock and Charge Battery; May Exhibit Poor or No ECG Signal</t>
  </si>
  <si>
    <t>Datascope/Getinge—Cardiosave Hybrid and Cardiosave Rescue Intra-Aortic Balloon Pumps: May Lose Ability to Charge Batteries; Unexpected Shutdown May Occur</t>
  </si>
  <si>
    <t>Datascope/Getinge—Cardiosave Hybrid and Cardiosave Rescue Intra-Aortic Balloon Pumps: Blood within Perforated IAB Catheter May Enter IABP Console</t>
  </si>
  <si>
    <t>A40805</t>
  </si>
  <si>
    <t xml:space="preserve">Teleflex—Arrow AutoCAT 2 and AC3 Optimus Intra-Aortic Balloon Pumps: May Exhibit Short Battery Run-Times and Loss of Power during Use [FDA Class I] </t>
  </si>
  <si>
    <t>A39841 02</t>
  </si>
  <si>
    <t>A42358</t>
  </si>
  <si>
    <t>Teleflex—Arrow FiberOptix and UltraFlex Intra-Aortic Balloon Catheter Kits: Balloon May Fail to Inflate, Central Lumen Segment Contained in Balloon May Be Damaged or Broken, and/or Helium Loss or Blood in the Helium Pathway</t>
  </si>
  <si>
    <r>
      <t xml:space="preserve">Getinge
CARDIOSAVE Hybrid
</t>
    </r>
    <r>
      <rPr>
        <b/>
        <sz val="12"/>
        <color rgb="FFFF0000"/>
        <rFont val="Tahoma"/>
        <family val="2"/>
      </rPr>
      <t>(FDA recommends alternatives)</t>
    </r>
  </si>
  <si>
    <t>► Teleflex</t>
  </si>
  <si>
    <t xml:space="preserve">Circulatory Assist Units, Cardiac, Intra-Aortic Balloon </t>
  </si>
  <si>
    <t>Extracorporeal Perfusion Pumps and IABP Systems</t>
  </si>
  <si>
    <t>► Spectrum</t>
  </si>
  <si>
    <t>Previous version</t>
  </si>
  <si>
    <t xml:space="preserve">   CARDIOHELP</t>
  </si>
  <si>
    <t xml:space="preserve">   CARDIOSAVE Hybrid</t>
  </si>
  <si>
    <t>Disposable: 140; Refillable: 99</t>
  </si>
  <si>
    <t>Disposable: 33, 150; Refillable: 100, 105</t>
  </si>
  <si>
    <t>3 (with two batteries)</t>
  </si>
  <si>
    <t>Trigger Modes</t>
  </si>
  <si>
    <t>Console Dimensions, H x W x D, in</t>
  </si>
  <si>
    <t>Touchscreen Control</t>
  </si>
  <si>
    <t>Displayed Waveforms</t>
  </si>
  <si>
    <t>Separate from controller</t>
  </si>
  <si>
    <t>Integrated with controller</t>
  </si>
  <si>
    <t>AC3 Optimus</t>
  </si>
  <si>
    <t>CARDIOHELP</t>
  </si>
  <si>
    <t>CARDIOSAVE Hybrid</t>
  </si>
  <si>
    <t>Search date range: May 2023 - May 2024</t>
  </si>
  <si>
    <t>CentriMag</t>
  </si>
  <si>
    <t>H0913</t>
  </si>
  <si>
    <t>LifeSPARC</t>
  </si>
  <si>
    <t>A42016</t>
  </si>
  <si>
    <t>LivaNova—LifeSPARC and Hemolung Platforms: Manufacturer Discontinues Product​s</t>
  </si>
  <si>
    <t>5 or 7</t>
  </si>
  <si>
    <t>1 blood flow, 4 external pressures, 
1 air bubble, 1 level, 2 external temperatures, 3 internal pressures, 
2 internal temperatures, 
1 venous oxygen saturation (SvO2), 
1 hemoglobin (Hb), 1 hematocrit (Hct)</t>
  </si>
  <si>
    <t>2 blood flows (venous, arterial), 
4 pressures, 4 temperatures, 
1 venous oxygen saturation (SvO2), 
1 arterial oxygen saturation (SaO2), 
1 hemoglobin (Hb), 1 hematocrit (Hct)</t>
  </si>
  <si>
    <t>85-265</t>
  </si>
  <si>
    <t>Warranty, yrs</t>
  </si>
  <si>
    <t>Console Weight, lbs</t>
  </si>
  <si>
    <t>Battery Recharge Time, hrs</t>
  </si>
  <si>
    <t>Battery Life, hrs</t>
  </si>
  <si>
    <t>Controller Weight, lbs</t>
  </si>
  <si>
    <t>Oxygen Source</t>
  </si>
  <si>
    <t>External</t>
  </si>
  <si>
    <t>Integral</t>
  </si>
  <si>
    <t>High Priority 
Alert</t>
  </si>
  <si>
    <t>Critical Priority 
Alert</t>
  </si>
  <si>
    <t>Normal Priority 
Alert</t>
  </si>
  <si>
    <t>7, 7.5, 8</t>
  </si>
  <si>
    <t>7, 7.5, 8, 9</t>
  </si>
  <si>
    <t>ECG, AP, pacer A, pacer V/AV,
internal</t>
  </si>
  <si>
    <t>APMTD ANIVIA SG1000</t>
  </si>
  <si>
    <t>APMTD Inc</t>
  </si>
  <si>
    <t>226 Lowell St Unit B16</t>
  </si>
  <si>
    <t>Wilmington, MA 01887</t>
  </si>
  <si>
    <t>http://www.apmtd.com</t>
  </si>
  <si>
    <t>(617) 275-4019</t>
  </si>
  <si>
    <t xml:space="preserve">   ANIVIA SG1000</t>
  </si>
  <si>
    <t>VitalFlow</t>
  </si>
  <si>
    <t>A41457</t>
  </si>
  <si>
    <t>Medtronic—Nautilus ECMO Oxygenators and Nautilus Smart ECMO Modules with Balance Biosurface: May Exhibit Degraded Heat Exchange Performance during Use</t>
  </si>
  <si>
    <t>Medtronic VitalFlow</t>
  </si>
  <si>
    <t xml:space="preserve">    VitalFlow</t>
  </si>
  <si>
    <t>APMTD
ANIVIA SG1000</t>
  </si>
  <si>
    <t>Medtronic
VitalFlow</t>
  </si>
  <si>
    <t>Abbott—Thoratec CentriMag Acute Circulatory Support Systems: Pump Motor Can Spontaneously Become Hot Enough to Damage Blood</t>
  </si>
  <si>
    <t>► APMTD</t>
  </si>
  <si>
    <t>Yes (&gt;6 hrs)</t>
  </si>
  <si>
    <t>A42454</t>
  </si>
  <si>
    <t>H0931</t>
  </si>
  <si>
    <t>FDA Recommends Transitioning Away from Use of Getinge/Maquet Cardiosave Hybrid IABPs, Cardiosave Rescue IABPs, Cardiohelp Systems, and HLS Sets</t>
  </si>
  <si>
    <t>Maquet/Getinge—Cardiohelp-i Systems: Measured Patient Leakage Current May Exceed Expected Levels</t>
  </si>
  <si>
    <t>FDA 510(k) Cleared for ECMO</t>
  </si>
  <si>
    <t>FDA 510(k) Cleared for Cardiopulmonary Bypass</t>
  </si>
  <si>
    <t>Yes  (≤6 hrs)</t>
  </si>
  <si>
    <t>Indicated for Adults Only</t>
  </si>
  <si>
    <t>1 blood flow, 1 air bubble,
2 pressures, 2 temperatures</t>
  </si>
  <si>
    <t>LiFePO4</t>
  </si>
  <si>
    <t>85-264</t>
  </si>
  <si>
    <t>13.8 x 9.4 x 4.3</t>
  </si>
  <si>
    <t>Yes  (≤48 hrs)</t>
  </si>
  <si>
    <t>1 blood flow, 1 air bubble</t>
  </si>
  <si>
    <t>Prepared By</t>
  </si>
  <si>
    <t>Mike Green</t>
  </si>
  <si>
    <t>Phone: (800) 998-3274 ext. 5323</t>
  </si>
  <si>
    <t xml:space="preserve">Email: mgreen@ECRI.org </t>
  </si>
  <si>
    <t>Last Updated: May 28, 2024</t>
  </si>
  <si>
    <t>The contents of this document should not be regarded as a guarantee of the safety, performance, or cost-effectiveness of any equipment, device, or system considered under this program. This analysis was created for your institution and is copyrighted. It may not be shared with manufacturers or any third party without written permission from ECRI.</t>
  </si>
  <si>
    <t>©2024 ECRI. All Rights Reserved. This material is confidential, and use of the copyright notice is not intended to suggest or imply that the material has been published or is available for public dissemination. This report was created for your institution and should not be reproduced or transmitted to third parties without written permission from ECRI.</t>
  </si>
  <si>
    <t>The information provided in this report is derived from several sources, including manufacturers, clinical users, and your facility. We make every reasonable effort to ensure that it is up-to-date and verify it with the most knowledgeable sources. This information has not been amplified, qualified, or confirmed by us through on-site observation, inspections, or review of hospital policies and procedures. The basis for our equipment recommendations, therefore, may not reflect all of the factors and perspectives provided through on-site, firsthand consultation and contact with all appropriate staff and departments.</t>
  </si>
  <si>
    <t>A40835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</si>
</sst>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quot;$&quot;#,##0.00"/>
    <numFmt numFmtId="165" formatCode="&quot;$&quot;#,##0"/>
    <numFmt numFmtId="166" formatCode="[$-F800]dddd\,\ mmmm\ dd\,\ yyyy"/>
    <numFmt numFmtId="167" formatCode="0.0"/>
  </numFmts>
  <fonts count="56" x14ac:knownFonts="1">
    <font>
      <sz val="11"/>
      <color theme="1"/>
      <name val="Calibri"/>
      <family val="2"/>
      <scheme val="minor"/>
    </font>
    <font>
      <u/>
      <sz val="11"/>
      <color theme="10"/>
      <name val="Calibri"/>
      <family val="2"/>
      <scheme val="minor"/>
    </font>
    <font>
      <sz val="10"/>
      <color rgb="FF000000"/>
      <name val="Arial"/>
      <family val="2"/>
    </font>
    <font>
      <u/>
      <sz val="10"/>
      <color rgb="FF0000FF"/>
      <name val="Arial"/>
      <family val="2"/>
    </font>
    <font>
      <sz val="10"/>
      <color theme="1"/>
      <name val="Arial"/>
      <family val="2"/>
    </font>
    <font>
      <sz val="11"/>
      <color theme="1"/>
      <name val="Tahoma"/>
      <family val="2"/>
    </font>
    <font>
      <u/>
      <sz val="11"/>
      <color theme="10"/>
      <name val="Tahoma"/>
      <family val="2"/>
    </font>
    <font>
      <sz val="10"/>
      <color rgb="FF000000"/>
      <name val="Tahoma"/>
      <family val="2"/>
    </font>
    <font>
      <b/>
      <sz val="26"/>
      <color theme="8" tint="-0.499984740745262"/>
      <name val="Tahoma"/>
      <family val="2"/>
    </font>
    <font>
      <sz val="14"/>
      <color rgb="FF000000"/>
      <name val="Tahoma"/>
      <family val="2"/>
    </font>
    <font>
      <sz val="11"/>
      <color theme="1"/>
      <name val="Calibri"/>
      <family val="2"/>
      <scheme val="minor"/>
    </font>
    <font>
      <b/>
      <sz val="32"/>
      <color theme="4"/>
      <name val="Tahoma"/>
      <family val="2"/>
    </font>
    <font>
      <b/>
      <sz val="14"/>
      <name val="Calibri"/>
      <family val="2"/>
      <scheme val="minor"/>
    </font>
    <font>
      <b/>
      <sz val="14"/>
      <name val="Tahoma"/>
      <family val="2"/>
    </font>
    <font>
      <sz val="11"/>
      <color rgb="FF000000"/>
      <name val="Tahoma"/>
      <family val="2"/>
    </font>
    <font>
      <sz val="11"/>
      <name val="Tahoma"/>
      <family val="2"/>
    </font>
    <font>
      <b/>
      <sz val="12"/>
      <name val="Tahoma"/>
      <family val="2"/>
    </font>
    <font>
      <b/>
      <sz val="12"/>
      <color theme="1"/>
      <name val="Tahoma"/>
      <family val="2"/>
    </font>
    <font>
      <sz val="12"/>
      <color theme="1"/>
      <name val="Tahoma"/>
      <family val="2"/>
    </font>
    <font>
      <u/>
      <sz val="11"/>
      <color theme="4" tint="9.9978637043366805E-2"/>
      <name val="Tahoma"/>
      <family val="2"/>
    </font>
    <font>
      <b/>
      <sz val="12"/>
      <color theme="4" tint="9.9978637043366805E-2"/>
      <name val="Tahoma"/>
      <family val="2"/>
    </font>
    <font>
      <b/>
      <i/>
      <sz val="12"/>
      <color theme="0"/>
      <name val="Tahoma"/>
      <family val="2"/>
    </font>
    <font>
      <b/>
      <sz val="12"/>
      <color theme="0"/>
      <name val="Tahoma"/>
      <family val="2"/>
    </font>
    <font>
      <b/>
      <sz val="10"/>
      <color rgb="FF000000"/>
      <name val="Tahoma"/>
      <family val="2"/>
    </font>
    <font>
      <sz val="10"/>
      <color theme="1"/>
      <name val="Tahoma"/>
      <family val="2"/>
    </font>
    <font>
      <sz val="10"/>
      <name val="Arial"/>
      <family val="2"/>
    </font>
    <font>
      <sz val="14"/>
      <color theme="5" tint="-0.249977111117893"/>
      <name val="Book Antiqua"/>
      <family val="1"/>
    </font>
    <font>
      <b/>
      <sz val="14"/>
      <color theme="5" tint="-0.249977111117893"/>
      <name val="Book Antiqua"/>
      <family val="1"/>
    </font>
    <font>
      <b/>
      <sz val="14"/>
      <name val="Arial"/>
      <family val="2"/>
    </font>
    <font>
      <b/>
      <sz val="12"/>
      <name val="Arial"/>
      <family val="2"/>
    </font>
    <font>
      <sz val="12"/>
      <name val="Arial"/>
      <family val="2"/>
    </font>
    <font>
      <b/>
      <sz val="10"/>
      <color theme="1"/>
      <name val="Arial"/>
      <family val="2"/>
    </font>
    <font>
      <b/>
      <sz val="10"/>
      <name val="Tahoma"/>
      <family val="2"/>
    </font>
    <font>
      <b/>
      <sz val="9"/>
      <name val="Tahoma"/>
      <family val="2"/>
    </font>
    <font>
      <sz val="9"/>
      <color theme="1"/>
      <name val="Tahoma"/>
      <family val="2"/>
    </font>
    <font>
      <sz val="9"/>
      <name val="Tahoma"/>
      <family val="2"/>
    </font>
    <font>
      <b/>
      <sz val="11"/>
      <name val="Tahoma"/>
      <family val="2"/>
    </font>
    <font>
      <b/>
      <sz val="32"/>
      <name val="Tahoma"/>
      <family val="2"/>
    </font>
    <font>
      <b/>
      <sz val="18"/>
      <name val="Tahoma"/>
      <family val="2"/>
    </font>
    <font>
      <b/>
      <sz val="16"/>
      <color theme="9"/>
      <name val="Tahoma"/>
      <family val="2"/>
    </font>
    <font>
      <sz val="9"/>
      <color indexed="81"/>
      <name val="Tahoma"/>
      <family val="2"/>
    </font>
    <font>
      <b/>
      <sz val="9"/>
      <color indexed="81"/>
      <name val="Tahoma"/>
      <family val="2"/>
    </font>
    <font>
      <sz val="10"/>
      <color rgb="FF002D72"/>
      <name val="Tahoma"/>
      <family val="2"/>
    </font>
    <font>
      <sz val="9"/>
      <color rgb="FF000000"/>
      <name val="Tahoma"/>
      <family val="2"/>
    </font>
    <font>
      <sz val="9"/>
      <color theme="1"/>
      <name val="Book Antiqua"/>
      <family val="1"/>
    </font>
    <font>
      <sz val="10"/>
      <color rgb="FF1F4E79"/>
      <name val="Tahoma"/>
      <family val="2"/>
    </font>
    <font>
      <b/>
      <sz val="12"/>
      <color theme="1"/>
      <name val="Calibri"/>
      <family val="2"/>
      <scheme val="minor"/>
    </font>
    <font>
      <b/>
      <sz val="12"/>
      <color rgb="FFFF0000"/>
      <name val="Tahoma"/>
      <family val="2"/>
    </font>
    <font>
      <sz val="10"/>
      <color theme="1"/>
      <name val="Times New Roman"/>
      <family val="1"/>
    </font>
    <font>
      <sz val="9"/>
      <color rgb="FF000000"/>
      <name val="Segoe UI"/>
      <family val="2"/>
    </font>
    <font>
      <b/>
      <sz val="11"/>
      <color rgb="FF000000"/>
      <name val="Tahoma"/>
      <family val="2"/>
    </font>
    <font>
      <sz val="8"/>
      <name val="Calibri"/>
      <family val="2"/>
      <scheme val="minor"/>
    </font>
    <font>
      <sz val="12"/>
      <name val="Tahoma"/>
      <family val="2"/>
    </font>
    <font>
      <sz val="9"/>
      <color indexed="81"/>
      <name val="Tahoma"/>
      <charset val="1"/>
    </font>
    <font>
      <b/>
      <sz val="9"/>
      <color indexed="81"/>
      <name val="Tahoma"/>
      <charset val="1"/>
    </font>
    <font>
      <sz val="10"/>
      <name val="Tahoma"/>
      <family val="2"/>
    </font>
  </fonts>
  <fills count="15">
    <fill>
      <patternFill patternType="none"/>
    </fill>
    <fill>
      <patternFill patternType="gray125"/>
    </fill>
    <fill>
      <patternFill patternType="solid">
        <fgColor indexed="65"/>
        <bgColor indexed="64"/>
      </patternFill>
    </fill>
    <fill>
      <patternFill patternType="solid">
        <fgColor rgb="FF12242E"/>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theme="5" tint="0.79998168889431442"/>
        <bgColor indexed="64"/>
      </patternFill>
    </fill>
    <fill>
      <patternFill patternType="solid">
        <fgColor theme="0" tint="-0.14999847407452621"/>
        <bgColor indexed="24"/>
      </patternFill>
    </fill>
    <fill>
      <patternFill patternType="solid">
        <fgColor theme="0"/>
        <bgColor indexed="24"/>
      </patternFill>
    </fill>
    <fill>
      <patternFill patternType="solid">
        <fgColor theme="7" tint="0.79998168889431442"/>
        <bgColor indexed="64"/>
      </patternFill>
    </fill>
    <fill>
      <patternFill patternType="solid">
        <fgColor theme="4" tint="0.89999084444715716"/>
        <bgColor indexed="64"/>
      </patternFill>
    </fill>
    <fill>
      <patternFill patternType="solid">
        <fgColor theme="9"/>
        <bgColor indexed="64"/>
      </patternFill>
    </fill>
    <fill>
      <patternFill patternType="solid">
        <fgColor theme="0" tint="-4.9989318521683403E-2"/>
        <bgColor indexed="64"/>
      </patternFill>
    </fill>
  </fills>
  <borders count="20">
    <border>
      <left/>
      <right/>
      <top/>
      <bottom/>
      <diagonal/>
    </border>
    <border>
      <left/>
      <right/>
      <top style="thin">
        <color theme="0" tint="-0.24994659260841701"/>
      </top>
      <bottom style="thin">
        <color theme="0" tint="-0.24994659260841701"/>
      </bottom>
      <diagonal/>
    </border>
    <border>
      <left/>
      <right/>
      <top/>
      <bottom style="medium">
        <color rgb="FFBFBFBF"/>
      </bottom>
      <diagonal/>
    </border>
    <border>
      <left/>
      <right/>
      <top style="medium">
        <color rgb="FFBFBFB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24994659260841701"/>
      </bottom>
      <diagonal/>
    </border>
    <border>
      <left/>
      <right/>
      <top style="thin">
        <color theme="0" tint="-0.24994659260841701"/>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top/>
      <bottom style="thin">
        <color theme="0" tint="-0.499984740745262"/>
      </bottom>
      <diagonal/>
    </border>
  </borders>
  <cellStyleXfs count="10">
    <xf numFmtId="0" fontId="0" fillId="0" borderId="0"/>
    <xf numFmtId="0" fontId="1" fillId="0" borderId="0" applyNumberFormat="0" applyFill="0" applyBorder="0" applyAlignment="0" applyProtection="0"/>
    <xf numFmtId="0" fontId="2" fillId="2" borderId="0" applyNumberFormat="0" applyBorder="0" applyAlignment="0" applyProtection="0"/>
    <xf numFmtId="0" fontId="3" fillId="2" borderId="0" applyNumberFormat="0" applyFill="0" applyBorder="0" applyAlignment="0" applyProtection="0"/>
    <xf numFmtId="0" fontId="4" fillId="0" borderId="0"/>
    <xf numFmtId="0" fontId="10" fillId="0" borderId="0"/>
    <xf numFmtId="0" fontId="25" fillId="0" borderId="0"/>
    <xf numFmtId="0" fontId="25" fillId="0" borderId="0"/>
    <xf numFmtId="9" fontId="25" fillId="0" borderId="0" applyFont="0" applyFill="0" applyBorder="0" applyAlignment="0" applyProtection="0"/>
    <xf numFmtId="9" fontId="10" fillId="0" borderId="0" applyFont="0" applyFill="0" applyBorder="0" applyAlignment="0" applyProtection="0"/>
  </cellStyleXfs>
  <cellXfs count="166">
    <xf numFmtId="0" fontId="0" fillId="0" borderId="0" xfId="0"/>
    <xf numFmtId="0" fontId="5" fillId="0" borderId="0" xfId="0" applyFont="1"/>
    <xf numFmtId="0" fontId="6" fillId="0" borderId="0" xfId="1" applyFont="1"/>
    <xf numFmtId="0" fontId="5" fillId="4" borderId="0" xfId="0" applyFont="1" applyFill="1"/>
    <xf numFmtId="0" fontId="11" fillId="2" borderId="0" xfId="2" applyFont="1" applyAlignment="1">
      <alignment horizontal="left"/>
    </xf>
    <xf numFmtId="0" fontId="5" fillId="3" borderId="0" xfId="0" applyFont="1" applyFill="1"/>
    <xf numFmtId="0" fontId="7" fillId="2" borderId="0" xfId="2" applyFont="1" applyAlignment="1"/>
    <xf numFmtId="0" fontId="8" fillId="2" borderId="0" xfId="2" applyFont="1" applyAlignment="1"/>
    <xf numFmtId="0" fontId="9" fillId="2" borderId="0" xfId="2" applyFont="1" applyAlignment="1"/>
    <xf numFmtId="0" fontId="7" fillId="2" borderId="0" xfId="2" applyFont="1" applyAlignment="1">
      <alignment horizontal="left"/>
    </xf>
    <xf numFmtId="0" fontId="7" fillId="5" borderId="0" xfId="2" applyFont="1" applyFill="1" applyAlignment="1"/>
    <xf numFmtId="0" fontId="0" fillId="5" borderId="0" xfId="0" applyFill="1"/>
    <xf numFmtId="0" fontId="0" fillId="0" borderId="0" xfId="0" applyAlignment="1">
      <alignment horizontal="left"/>
    </xf>
    <xf numFmtId="0" fontId="5" fillId="5" borderId="0" xfId="0" applyFont="1" applyFill="1"/>
    <xf numFmtId="0" fontId="12" fillId="5" borderId="0" xfId="0" applyFont="1" applyFill="1"/>
    <xf numFmtId="0" fontId="0" fillId="5" borderId="0" xfId="0" applyFill="1" applyAlignment="1">
      <alignment horizontal="center"/>
    </xf>
    <xf numFmtId="0" fontId="13" fillId="5" borderId="0" xfId="0" applyFont="1" applyFill="1"/>
    <xf numFmtId="0" fontId="0" fillId="0" borderId="0" xfId="0" applyAlignment="1">
      <alignment horizontal="center"/>
    </xf>
    <xf numFmtId="0" fontId="16" fillId="5" borderId="0" xfId="0" applyFont="1" applyFill="1"/>
    <xf numFmtId="0" fontId="17" fillId="5" borderId="0" xfId="0" applyFont="1" applyFill="1"/>
    <xf numFmtId="0" fontId="16" fillId="5" borderId="0" xfId="0" applyFont="1" applyFill="1" applyAlignment="1">
      <alignment vertical="center"/>
    </xf>
    <xf numFmtId="0" fontId="5" fillId="0" borderId="0" xfId="0" applyFont="1" applyAlignment="1">
      <alignment horizontal="left" vertical="center" indent="3"/>
    </xf>
    <xf numFmtId="0" fontId="5" fillId="5" borderId="0" xfId="0" applyFont="1" applyFill="1" applyAlignment="1">
      <alignment vertical="center"/>
    </xf>
    <xf numFmtId="0" fontId="18" fillId="5" borderId="0" xfId="0" applyFont="1" applyFill="1" applyAlignment="1">
      <alignment vertical="center"/>
    </xf>
    <xf numFmtId="0" fontId="19" fillId="5" borderId="0" xfId="1" applyFont="1" applyFill="1" applyBorder="1" applyAlignment="1">
      <alignment horizontal="left" indent="3"/>
    </xf>
    <xf numFmtId="0" fontId="20" fillId="5" borderId="0" xfId="0" applyFont="1" applyFill="1" applyAlignment="1">
      <alignment horizontal="left" indent="3"/>
    </xf>
    <xf numFmtId="0" fontId="7" fillId="2" borderId="0" xfId="2" applyFont="1" applyBorder="1" applyAlignment="1"/>
    <xf numFmtId="0" fontId="21" fillId="4" borderId="0" xfId="0" applyFont="1" applyFill="1" applyAlignment="1">
      <alignment horizontal="left" vertical="center" wrapText="1" indent="1"/>
    </xf>
    <xf numFmtId="0" fontId="22" fillId="4" borderId="0" xfId="0" applyFont="1" applyFill="1" applyAlignment="1">
      <alignment horizontal="center" vertical="center" wrapText="1"/>
    </xf>
    <xf numFmtId="0" fontId="13" fillId="0" borderId="0" xfId="0" applyFont="1"/>
    <xf numFmtId="0" fontId="1" fillId="5" borderId="0" xfId="1" applyFill="1" applyBorder="1" applyAlignment="1">
      <alignment horizontal="left" indent="3"/>
    </xf>
    <xf numFmtId="0" fontId="22" fillId="4" borderId="12" xfId="0" applyFont="1" applyFill="1" applyBorder="1" applyAlignment="1">
      <alignment horizontal="center" vertical="center" wrapText="1" readingOrder="1"/>
    </xf>
    <xf numFmtId="0" fontId="14" fillId="2" borderId="0" xfId="2" applyFont="1" applyAlignment="1">
      <alignment horizontal="left" indent="3"/>
    </xf>
    <xf numFmtId="0" fontId="5" fillId="5" borderId="1" xfId="0"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0" fontId="23" fillId="2" borderId="0" xfId="2" applyFont="1" applyAlignment="1"/>
    <xf numFmtId="0" fontId="24" fillId="0" borderId="0" xfId="0" applyFont="1"/>
    <xf numFmtId="0" fontId="26" fillId="0" borderId="0" xfId="6" applyFont="1" applyAlignment="1">
      <alignment horizontal="left" vertical="top" wrapText="1"/>
    </xf>
    <xf numFmtId="0" fontId="27" fillId="0" borderId="0" xfId="6" applyFont="1" applyAlignment="1">
      <alignment horizontal="left" vertical="top" wrapText="1"/>
    </xf>
    <xf numFmtId="0" fontId="28" fillId="0" borderId="0" xfId="7" applyFont="1" applyAlignment="1">
      <alignment horizontal="left" vertical="top" wrapText="1"/>
    </xf>
    <xf numFmtId="0" fontId="25" fillId="0" borderId="0" xfId="6"/>
    <xf numFmtId="0" fontId="25" fillId="0" borderId="0" xfId="6" applyAlignment="1">
      <alignment wrapText="1"/>
    </xf>
    <xf numFmtId="0" fontId="25" fillId="0" borderId="0" xfId="6" applyAlignment="1">
      <alignment vertical="center"/>
    </xf>
    <xf numFmtId="165" fontId="25" fillId="0" borderId="0" xfId="6" applyNumberFormat="1" applyAlignment="1">
      <alignment vertical="center"/>
    </xf>
    <xf numFmtId="0" fontId="29" fillId="0" borderId="0" xfId="7" applyFont="1" applyAlignment="1">
      <alignment wrapText="1"/>
    </xf>
    <xf numFmtId="0" fontId="30" fillId="0" borderId="0" xfId="7" applyFont="1" applyAlignment="1">
      <alignment wrapText="1"/>
    </xf>
    <xf numFmtId="0" fontId="4" fillId="0" borderId="0" xfId="6" applyFont="1" applyAlignment="1">
      <alignment horizontal="left" wrapText="1"/>
    </xf>
    <xf numFmtId="8" fontId="31" fillId="0" borderId="0" xfId="6" applyNumberFormat="1" applyFont="1" applyAlignment="1">
      <alignment horizontal="right" wrapText="1"/>
    </xf>
    <xf numFmtId="0" fontId="33" fillId="9" borderId="16" xfId="6" applyFont="1" applyFill="1" applyBorder="1" applyAlignment="1">
      <alignment horizontal="left" vertical="center" wrapText="1"/>
    </xf>
    <xf numFmtId="0" fontId="33" fillId="9" borderId="16" xfId="6" applyFont="1" applyFill="1" applyBorder="1" applyAlignment="1">
      <alignment horizontal="center" vertical="center" wrapText="1"/>
    </xf>
    <xf numFmtId="164" fontId="34" fillId="9" borderId="16" xfId="6" applyNumberFormat="1" applyFont="1" applyFill="1" applyBorder="1" applyAlignment="1">
      <alignment horizontal="center" vertical="center" wrapText="1"/>
    </xf>
    <xf numFmtId="0" fontId="34" fillId="10" borderId="17" xfId="6" applyFont="1" applyFill="1" applyBorder="1" applyAlignment="1">
      <alignment horizontal="left" vertical="center" wrapText="1"/>
    </xf>
    <xf numFmtId="0" fontId="34" fillId="10" borderId="18" xfId="6" applyFont="1" applyFill="1" applyBorder="1" applyAlignment="1">
      <alignment horizontal="left" vertical="center" wrapText="1"/>
    </xf>
    <xf numFmtId="0" fontId="32" fillId="11" borderId="0" xfId="0" applyFont="1" applyFill="1"/>
    <xf numFmtId="0" fontId="32" fillId="11" borderId="0" xfId="6" applyFont="1" applyFill="1"/>
    <xf numFmtId="6" fontId="35" fillId="0" borderId="17" xfId="6" applyNumberFormat="1" applyFont="1" applyBorder="1" applyAlignment="1">
      <alignment horizontal="center" vertical="center" wrapText="1"/>
    </xf>
    <xf numFmtId="0" fontId="5" fillId="4" borderId="0" xfId="0" applyFont="1" applyFill="1" applyAlignment="1">
      <alignment horizontal="center"/>
    </xf>
    <xf numFmtId="0" fontId="5" fillId="5" borderId="0" xfId="0" applyFont="1" applyFill="1" applyAlignment="1">
      <alignment horizontal="center"/>
    </xf>
    <xf numFmtId="0" fontId="32" fillId="11" borderId="0" xfId="0" applyFont="1" applyFill="1" applyAlignment="1">
      <alignment horizontal="center"/>
    </xf>
    <xf numFmtId="0" fontId="34" fillId="0" borderId="15" xfId="0" applyFont="1" applyBorder="1"/>
    <xf numFmtId="0" fontId="34" fillId="0" borderId="15" xfId="0" applyFont="1" applyBorder="1" applyAlignment="1">
      <alignment horizontal="center"/>
    </xf>
    <xf numFmtId="9" fontId="34" fillId="0" borderId="15" xfId="9" applyFont="1" applyBorder="1" applyAlignment="1">
      <alignment horizontal="center"/>
    </xf>
    <xf numFmtId="0" fontId="34" fillId="5" borderId="15" xfId="0" applyFont="1" applyFill="1" applyBorder="1"/>
    <xf numFmtId="0" fontId="34" fillId="5" borderId="15" xfId="0" applyFont="1" applyFill="1" applyBorder="1" applyAlignment="1">
      <alignment horizontal="center"/>
    </xf>
    <xf numFmtId="9" fontId="34" fillId="5" borderId="15" xfId="9" applyFont="1" applyFill="1" applyBorder="1" applyAlignment="1">
      <alignment horizontal="center"/>
    </xf>
    <xf numFmtId="9" fontId="0" fillId="0" borderId="15" xfId="9" applyFont="1" applyBorder="1" applyAlignment="1">
      <alignment horizontal="center"/>
    </xf>
    <xf numFmtId="0" fontId="0" fillId="0" borderId="15" xfId="0" applyBorder="1"/>
    <xf numFmtId="0" fontId="0" fillId="0" borderId="15" xfId="0" applyBorder="1" applyAlignment="1">
      <alignment horizontal="center"/>
    </xf>
    <xf numFmtId="9" fontId="0" fillId="0" borderId="15" xfId="0" applyNumberFormat="1" applyBorder="1" applyAlignment="1">
      <alignment horizontal="center"/>
    </xf>
    <xf numFmtId="0" fontId="15" fillId="12" borderId="7" xfId="5" applyFont="1" applyFill="1" applyBorder="1" applyAlignment="1" applyProtection="1">
      <alignment horizontal="left" vertical="top" wrapText="1"/>
      <protection hidden="1"/>
    </xf>
    <xf numFmtId="0" fontId="15" fillId="12" borderId="0" xfId="5" applyFont="1" applyFill="1" applyAlignment="1" applyProtection="1">
      <alignment horizontal="left" vertical="top" wrapText="1"/>
      <protection hidden="1"/>
    </xf>
    <xf numFmtId="0" fontId="15" fillId="12" borderId="0" xfId="5" applyFont="1" applyFill="1" applyAlignment="1" applyProtection="1">
      <alignment horizontal="left" vertical="top"/>
      <protection hidden="1"/>
    </xf>
    <xf numFmtId="0" fontId="15" fillId="12" borderId="8" xfId="5" applyFont="1" applyFill="1" applyBorder="1" applyAlignment="1" applyProtection="1">
      <alignment horizontal="left" vertical="top"/>
      <protection hidden="1"/>
    </xf>
    <xf numFmtId="0" fontId="15" fillId="12" borderId="7" xfId="5" applyFont="1" applyFill="1" applyBorder="1" applyAlignment="1" applyProtection="1">
      <alignment vertical="top" wrapText="1"/>
      <protection hidden="1"/>
    </xf>
    <xf numFmtId="0" fontId="15" fillId="12" borderId="8" xfId="5" applyFont="1" applyFill="1" applyBorder="1" applyAlignment="1" applyProtection="1">
      <alignment vertical="top"/>
      <protection hidden="1"/>
    </xf>
    <xf numFmtId="0" fontId="15" fillId="12" borderId="7" xfId="5" applyFont="1" applyFill="1" applyBorder="1" applyAlignment="1" applyProtection="1">
      <alignment vertical="top"/>
      <protection hidden="1"/>
    </xf>
    <xf numFmtId="0" fontId="5" fillId="12" borderId="7" xfId="5" applyFont="1" applyFill="1" applyBorder="1" applyAlignment="1" applyProtection="1">
      <alignment vertical="top" wrapText="1"/>
      <protection hidden="1"/>
    </xf>
    <xf numFmtId="0" fontId="5" fillId="12" borderId="8" xfId="5" applyFont="1" applyFill="1" applyBorder="1" applyAlignment="1" applyProtection="1">
      <alignment vertical="top" wrapText="1"/>
      <protection hidden="1"/>
    </xf>
    <xf numFmtId="0" fontId="15" fillId="12" borderId="8" xfId="5" applyFont="1" applyFill="1" applyBorder="1" applyAlignment="1" applyProtection="1">
      <alignment vertical="top" wrapText="1"/>
      <protection hidden="1"/>
    </xf>
    <xf numFmtId="0" fontId="15" fillId="12" borderId="9" xfId="5" applyFont="1" applyFill="1" applyBorder="1" applyAlignment="1" applyProtection="1">
      <alignment vertical="top" wrapText="1"/>
      <protection hidden="1"/>
    </xf>
    <xf numFmtId="0" fontId="15" fillId="12" borderId="10" xfId="5" applyFont="1" applyFill="1" applyBorder="1" applyAlignment="1" applyProtection="1">
      <alignment vertical="top" wrapText="1"/>
      <protection hidden="1"/>
    </xf>
    <xf numFmtId="0" fontId="15" fillId="12" borderId="11" xfId="5" applyFont="1" applyFill="1" applyBorder="1" applyAlignment="1" applyProtection="1">
      <alignment vertical="top" wrapText="1"/>
      <protection hidden="1"/>
    </xf>
    <xf numFmtId="6" fontId="35" fillId="0" borderId="18" xfId="6" applyNumberFormat="1" applyFont="1" applyBorder="1" applyAlignment="1">
      <alignment horizontal="center" vertical="center" wrapText="1"/>
    </xf>
    <xf numFmtId="0" fontId="37" fillId="2" borderId="0" xfId="2" applyFont="1" applyAlignment="1">
      <alignment horizontal="left"/>
    </xf>
    <xf numFmtId="0" fontId="16" fillId="2" borderId="0" xfId="2" applyFont="1" applyAlignment="1">
      <alignment horizontal="left"/>
    </xf>
    <xf numFmtId="0" fontId="38" fillId="5" borderId="0" xfId="0" applyFont="1" applyFill="1" applyAlignment="1">
      <alignment horizontal="left" vertical="top"/>
    </xf>
    <xf numFmtId="0" fontId="16" fillId="2" borderId="0" xfId="2" applyFont="1" applyAlignment="1"/>
    <xf numFmtId="0" fontId="7" fillId="13" borderId="0" xfId="2" applyFont="1" applyFill="1" applyAlignment="1"/>
    <xf numFmtId="0" fontId="8" fillId="13" borderId="0" xfId="2" applyFont="1" applyFill="1" applyAlignment="1"/>
    <xf numFmtId="0" fontId="39" fillId="2" borderId="0" xfId="2" applyFont="1" applyAlignment="1">
      <alignment horizontal="left"/>
    </xf>
    <xf numFmtId="0" fontId="33" fillId="8" borderId="15" xfId="6" applyFont="1" applyFill="1" applyBorder="1" applyAlignment="1">
      <alignment vertical="center" wrapText="1"/>
    </xf>
    <xf numFmtId="0" fontId="33" fillId="8" borderId="15" xfId="6" applyFont="1" applyFill="1" applyBorder="1" applyAlignment="1">
      <alignment horizontal="center" vertical="center" wrapText="1"/>
    </xf>
    <xf numFmtId="0" fontId="36" fillId="8" borderId="1" xfId="0" applyFont="1" applyFill="1" applyBorder="1" applyAlignment="1">
      <alignment horizontal="left" vertical="center" wrapText="1"/>
    </xf>
    <xf numFmtId="167" fontId="5" fillId="5" borderId="1" xfId="0" applyNumberFormat="1" applyFont="1" applyFill="1" applyBorder="1" applyAlignment="1">
      <alignment horizontal="center" vertical="center" wrapText="1"/>
    </xf>
    <xf numFmtId="0" fontId="0" fillId="7" borderId="0" xfId="0" applyFill="1" applyAlignment="1">
      <alignment vertical="center"/>
    </xf>
    <xf numFmtId="0" fontId="43" fillId="7" borderId="0" xfId="0" applyFont="1" applyFill="1" applyAlignment="1">
      <alignment vertical="center"/>
    </xf>
    <xf numFmtId="0" fontId="34" fillId="0" borderId="0" xfId="0" applyFont="1" applyAlignment="1">
      <alignment vertical="center"/>
    </xf>
    <xf numFmtId="0" fontId="44" fillId="0" borderId="0" xfId="0" applyFont="1" applyAlignment="1">
      <alignment vertical="center"/>
    </xf>
    <xf numFmtId="1" fontId="5" fillId="0" borderId="0" xfId="0" applyNumberFormat="1" applyFont="1"/>
    <xf numFmtId="8" fontId="5" fillId="0" borderId="0" xfId="0" applyNumberFormat="1" applyFont="1" applyAlignment="1">
      <alignment horizontal="center" vertical="center"/>
    </xf>
    <xf numFmtId="0" fontId="5" fillId="0" borderId="0" xfId="0" applyFont="1" applyAlignment="1">
      <alignment horizontal="center" vertical="center"/>
    </xf>
    <xf numFmtId="6" fontId="5" fillId="0" borderId="0" xfId="0" applyNumberFormat="1" applyFont="1" applyAlignment="1">
      <alignment horizontal="center" vertical="center"/>
    </xf>
    <xf numFmtId="0" fontId="5" fillId="0" borderId="0" xfId="0" applyFont="1" applyAlignment="1">
      <alignment vertical="center"/>
    </xf>
    <xf numFmtId="0" fontId="5" fillId="4" borderId="0" xfId="0" applyFont="1" applyFill="1" applyAlignment="1">
      <alignment horizontal="center" vertical="center" wrapText="1"/>
    </xf>
    <xf numFmtId="0" fontId="5" fillId="4" borderId="0" xfId="0" applyFont="1" applyFill="1" applyAlignment="1">
      <alignment horizontal="left" vertical="center"/>
    </xf>
    <xf numFmtId="0" fontId="5" fillId="4" borderId="0" xfId="0" applyFont="1" applyFill="1" applyAlignment="1">
      <alignment vertical="center"/>
    </xf>
    <xf numFmtId="0" fontId="46" fillId="0" borderId="0" xfId="0" applyFont="1"/>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6" fontId="0" fillId="0" borderId="0" xfId="0" applyNumberFormat="1"/>
    <xf numFmtId="0" fontId="22" fillId="4" borderId="15" xfId="7" applyFont="1" applyFill="1" applyBorder="1" applyAlignment="1">
      <alignment horizontal="left" vertical="center" wrapText="1" indent="1" readingOrder="1"/>
    </xf>
    <xf numFmtId="0" fontId="15" fillId="0" borderId="15" xfId="0" applyFont="1" applyBorder="1" applyAlignment="1">
      <alignment horizontal="left" vertical="center" wrapText="1" indent="1"/>
    </xf>
    <xf numFmtId="0" fontId="5" fillId="14" borderId="1" xfId="0" applyFont="1" applyFill="1" applyBorder="1" applyAlignment="1">
      <alignment horizontal="center" vertical="center" wrapText="1"/>
    </xf>
    <xf numFmtId="49" fontId="5" fillId="14" borderId="1" xfId="0" applyNumberFormat="1" applyFont="1" applyFill="1" applyBorder="1" applyAlignment="1">
      <alignment horizontal="center" vertical="center" wrapText="1"/>
    </xf>
    <xf numFmtId="3" fontId="5" fillId="14" borderId="1" xfId="0" applyNumberFormat="1" applyFont="1" applyFill="1" applyBorder="1" applyAlignment="1">
      <alignment horizontal="center" vertical="center" wrapText="1"/>
    </xf>
    <xf numFmtId="167" fontId="5" fillId="14" borderId="1" xfId="0" applyNumberFormat="1" applyFont="1" applyFill="1" applyBorder="1" applyAlignment="1">
      <alignment horizontal="center" vertical="center" wrapText="1"/>
    </xf>
    <xf numFmtId="0" fontId="7" fillId="6" borderId="0" xfId="0" applyFont="1" applyFill="1" applyAlignment="1">
      <alignment vertical="center"/>
    </xf>
    <xf numFmtId="0" fontId="49" fillId="7" borderId="0" xfId="0" applyFont="1" applyFill="1" applyAlignment="1">
      <alignment vertical="center"/>
    </xf>
    <xf numFmtId="0" fontId="48" fillId="7" borderId="0" xfId="0" applyFont="1" applyFill="1" applyAlignment="1">
      <alignment vertical="center"/>
    </xf>
    <xf numFmtId="0" fontId="15" fillId="5" borderId="0" xfId="0" applyFont="1" applyFill="1" applyAlignment="1">
      <alignment horizontal="left" vertical="center" wrapText="1" indent="1" readingOrder="1"/>
    </xf>
    <xf numFmtId="0" fontId="14" fillId="5" borderId="0" xfId="0" applyFont="1" applyFill="1" applyAlignment="1">
      <alignment horizontal="center" vertical="center" wrapText="1" readingOrder="1"/>
    </xf>
    <xf numFmtId="0" fontId="43" fillId="6" borderId="0" xfId="0" applyFont="1" applyFill="1" applyAlignment="1">
      <alignment vertical="center"/>
    </xf>
    <xf numFmtId="0" fontId="52" fillId="5" borderId="0" xfId="0" applyFont="1" applyFill="1"/>
    <xf numFmtId="0" fontId="14" fillId="0" borderId="13" xfId="0" applyFont="1" applyBorder="1" applyAlignment="1">
      <alignment horizontal="center" vertical="center" wrapText="1" readingOrder="1"/>
    </xf>
    <xf numFmtId="0" fontId="14" fillId="0" borderId="14" xfId="0" applyFont="1" applyBorder="1" applyAlignment="1">
      <alignment horizontal="center" vertical="center" wrapText="1" readingOrder="1"/>
    </xf>
    <xf numFmtId="0" fontId="15" fillId="0" borderId="14" xfId="0" applyFont="1" applyBorder="1" applyAlignment="1">
      <alignment horizontal="center" vertical="center" wrapText="1" readingOrder="1"/>
    </xf>
    <xf numFmtId="0" fontId="15" fillId="5" borderId="13" xfId="0" applyFont="1" applyFill="1" applyBorder="1" applyAlignment="1">
      <alignment horizontal="left" vertical="center" wrapText="1" indent="2" readingOrder="1"/>
    </xf>
    <xf numFmtId="0" fontId="15" fillId="5" borderId="19" xfId="0" applyFont="1" applyFill="1" applyBorder="1" applyAlignment="1">
      <alignment horizontal="left" vertical="center" wrapText="1" indent="2" readingOrder="1"/>
    </xf>
    <xf numFmtId="0" fontId="15" fillId="5" borderId="14" xfId="0" applyFont="1" applyFill="1" applyBorder="1" applyAlignment="1">
      <alignment horizontal="left" vertical="center" wrapText="1" indent="2" readingOrder="1"/>
    </xf>
    <xf numFmtId="0" fontId="50" fillId="14" borderId="13" xfId="0" applyFont="1" applyFill="1" applyBorder="1" applyAlignment="1">
      <alignment horizontal="center" vertical="center" wrapText="1" readingOrder="1"/>
    </xf>
    <xf numFmtId="1" fontId="5" fillId="5" borderId="1" xfId="0" applyNumberFormat="1" applyFont="1" applyFill="1" applyBorder="1" applyAlignment="1">
      <alignment horizontal="center" vertical="center" wrapText="1"/>
    </xf>
    <xf numFmtId="1" fontId="5" fillId="14" borderId="1" xfId="0" applyNumberFormat="1" applyFont="1" applyFill="1" applyBorder="1" applyAlignment="1">
      <alignment horizontal="center" vertical="center" wrapText="1"/>
    </xf>
    <xf numFmtId="0" fontId="36" fillId="8" borderId="1" xfId="0" applyFont="1" applyFill="1" applyBorder="1" applyAlignment="1">
      <alignment horizontal="left" vertical="center" wrapText="1" indent="1"/>
    </xf>
    <xf numFmtId="0" fontId="14" fillId="5" borderId="15" xfId="7" applyFont="1" applyFill="1" applyBorder="1" applyAlignment="1">
      <alignment horizontal="left" vertical="center" wrapText="1" indent="1" readingOrder="1"/>
    </xf>
    <xf numFmtId="14" fontId="14" fillId="5" borderId="15" xfId="7" applyNumberFormat="1" applyFont="1" applyFill="1" applyBorder="1" applyAlignment="1">
      <alignment horizontal="left" vertical="center" wrapText="1" indent="1" readingOrder="1"/>
    </xf>
    <xf numFmtId="49" fontId="15" fillId="0" borderId="15" xfId="0" applyNumberFormat="1" applyFont="1" applyBorder="1" applyAlignment="1">
      <alignment horizontal="left" vertical="center" wrapText="1" indent="1"/>
    </xf>
    <xf numFmtId="0" fontId="36" fillId="14" borderId="13" xfId="0" applyFont="1" applyFill="1" applyBorder="1" applyAlignment="1">
      <alignment horizontal="left" vertical="center" readingOrder="1"/>
    </xf>
    <xf numFmtId="0" fontId="36" fillId="14" borderId="13" xfId="0" applyFont="1" applyFill="1" applyBorder="1" applyAlignment="1">
      <alignment horizontal="left" vertical="center" wrapText="1" readingOrder="1"/>
    </xf>
    <xf numFmtId="0" fontId="22" fillId="4" borderId="12" xfId="0" applyFont="1" applyFill="1" applyBorder="1" applyAlignment="1">
      <alignment horizontal="left" vertical="center" wrapText="1" readingOrder="1"/>
    </xf>
    <xf numFmtId="0" fontId="14" fillId="0" borderId="19" xfId="0" applyFont="1" applyBorder="1" applyAlignment="1">
      <alignment horizontal="center" vertical="center" wrapText="1" readingOrder="1"/>
    </xf>
    <xf numFmtId="0" fontId="19" fillId="2" borderId="0" xfId="1" applyFont="1" applyFill="1" applyAlignment="1"/>
    <xf numFmtId="0" fontId="5" fillId="5" borderId="0" xfId="0" applyFont="1" applyFill="1" applyAlignment="1">
      <alignment horizontal="center" vertical="center" wrapText="1"/>
    </xf>
    <xf numFmtId="167" fontId="5" fillId="5" borderId="0" xfId="0" applyNumberFormat="1" applyFont="1" applyFill="1" applyAlignment="1">
      <alignment horizontal="center" vertical="center" wrapText="1"/>
    </xf>
    <xf numFmtId="49" fontId="5" fillId="5" borderId="0" xfId="0" applyNumberFormat="1" applyFont="1" applyFill="1" applyAlignment="1">
      <alignment horizontal="center" vertical="center" wrapText="1"/>
    </xf>
    <xf numFmtId="3" fontId="5" fillId="5" borderId="0" xfId="0" applyNumberFormat="1" applyFont="1" applyFill="1" applyAlignment="1">
      <alignment horizontal="center" vertical="center" wrapText="1"/>
    </xf>
    <xf numFmtId="166" fontId="24" fillId="0" borderId="0" xfId="0" applyNumberFormat="1" applyFont="1"/>
    <xf numFmtId="0" fontId="1" fillId="0" borderId="15" xfId="1" applyBorder="1" applyAlignment="1">
      <alignment horizontal="left" vertical="center" wrapText="1" indent="1"/>
    </xf>
    <xf numFmtId="0" fontId="5" fillId="4" borderId="0" xfId="0" applyFont="1" applyFill="1"/>
    <xf numFmtId="0" fontId="0" fillId="0" borderId="0" xfId="0"/>
    <xf numFmtId="0" fontId="29" fillId="0" borderId="0" xfId="6" applyFont="1" applyAlignment="1">
      <alignment wrapText="1"/>
    </xf>
    <xf numFmtId="0" fontId="29" fillId="0" borderId="0" xfId="7" applyFont="1" applyAlignment="1">
      <alignment wrapText="1"/>
    </xf>
    <xf numFmtId="0" fontId="43" fillId="7" borderId="2" xfId="0" applyFont="1" applyFill="1" applyBorder="1" applyAlignment="1">
      <alignment vertical="center"/>
    </xf>
    <xf numFmtId="0" fontId="7" fillId="6" borderId="3" xfId="0" applyFont="1" applyFill="1" applyBorder="1" applyAlignment="1">
      <alignment vertical="center"/>
    </xf>
    <xf numFmtId="0" fontId="43" fillId="6" borderId="2" xfId="0" applyFont="1" applyFill="1" applyBorder="1" applyAlignment="1">
      <alignment vertical="center"/>
    </xf>
    <xf numFmtId="0" fontId="45" fillId="6" borderId="2" xfId="0" applyFont="1" applyFill="1" applyBorder="1" applyAlignment="1">
      <alignment vertical="center"/>
    </xf>
    <xf numFmtId="0" fontId="42" fillId="6" borderId="2" xfId="0" applyFont="1" applyFill="1" applyBorder="1" applyAlignment="1">
      <alignment vertical="center"/>
    </xf>
    <xf numFmtId="0" fontId="49" fillId="7" borderId="2" xfId="0" applyFont="1" applyFill="1" applyBorder="1" applyAlignment="1">
      <alignment vertical="center"/>
    </xf>
    <xf numFmtId="0" fontId="43" fillId="6" borderId="3" xfId="0" applyFont="1" applyFill="1" applyBorder="1" applyAlignment="1">
      <alignment vertical="center"/>
    </xf>
    <xf numFmtId="0" fontId="1" fillId="7" borderId="2" xfId="1" applyFill="1" applyBorder="1" applyAlignment="1">
      <alignment vertical="center"/>
    </xf>
    <xf numFmtId="0" fontId="43" fillId="6" borderId="0" xfId="0" applyFont="1" applyFill="1" applyAlignment="1">
      <alignment vertical="center"/>
    </xf>
    <xf numFmtId="0" fontId="22" fillId="4" borderId="4" xfId="5" applyFont="1" applyFill="1" applyBorder="1" applyAlignment="1" applyProtection="1">
      <alignment horizontal="center" vertical="center"/>
      <protection hidden="1"/>
    </xf>
    <xf numFmtId="0" fontId="22" fillId="4" borderId="5" xfId="5" applyFont="1" applyFill="1" applyBorder="1" applyAlignment="1" applyProtection="1">
      <alignment horizontal="center" vertical="center"/>
      <protection hidden="1"/>
    </xf>
    <xf numFmtId="0" fontId="22" fillId="4" borderId="6" xfId="5" applyFont="1" applyFill="1" applyBorder="1" applyAlignment="1" applyProtection="1">
      <alignment horizontal="center" vertical="center"/>
      <protection hidden="1"/>
    </xf>
    <xf numFmtId="0" fontId="55" fillId="12" borderId="0" xfId="5" applyFont="1" applyFill="1" applyAlignment="1" applyProtection="1">
      <alignment horizontal="left" vertical="top" wrapText="1"/>
      <protection hidden="1"/>
    </xf>
    <xf numFmtId="0" fontId="24" fillId="12" borderId="0" xfId="5" applyFont="1" applyFill="1" applyAlignment="1" applyProtection="1">
      <alignment horizontal="left" vertical="top" wrapText="1"/>
      <protection hidden="1"/>
    </xf>
  </cellXfs>
  <cellStyles count="10">
    <cellStyle name="Arial" xfId="2" xr:uid="{00000000-0005-0000-0000-000000000000}"/>
    <cellStyle name="Hyperlink" xfId="1" builtinId="8"/>
    <cellStyle name="Hyperlink 2" xfId="3" xr:uid="{00000000-0005-0000-0000-000002000000}"/>
    <cellStyle name="Normal" xfId="0" builtinId="0"/>
    <cellStyle name="Normal 2" xfId="4" xr:uid="{00000000-0005-0000-0000-000004000000}"/>
    <cellStyle name="Normal 2 2 2 2" xfId="5" xr:uid="{00000000-0005-0000-0000-000005000000}"/>
    <cellStyle name="Normal 2 2 3 2 2" xfId="7" xr:uid="{00000000-0005-0000-0000-000006000000}"/>
    <cellStyle name="Normal 2 3 2 2" xfId="6" xr:uid="{00000000-0005-0000-0000-000007000000}"/>
    <cellStyle name="Percent" xfId="9" builtinId="5"/>
    <cellStyle name="Percent 2 2 2 2" xfId="8" xr:uid="{00000000-0005-0000-0000-000009000000}"/>
  </cellStyles>
  <dxfs count="16">
    <dxf>
      <font>
        <strike val="0"/>
        <outline val="0"/>
        <shadow val="0"/>
        <u val="none"/>
        <vertAlign val="baseline"/>
        <sz val="11"/>
        <color theme="1"/>
        <name val="Tahoma"/>
        <scheme val="none"/>
      </font>
      <alignment horizontal="center" vertical="center" textRotation="0" wrapText="0" indent="0" justifyLastLine="0" shrinkToFit="0" readingOrder="0"/>
    </dxf>
    <dxf>
      <font>
        <strike val="0"/>
        <outline val="0"/>
        <shadow val="0"/>
        <u val="none"/>
        <vertAlign val="baseline"/>
        <sz val="11"/>
        <color theme="1"/>
        <name val="Tahoma"/>
        <scheme val="none"/>
      </font>
      <alignment horizontal="center" vertical="center" textRotation="0" wrapText="0" indent="0" justifyLastLine="0" shrinkToFit="0" readingOrder="0"/>
    </dxf>
    <dxf>
      <font>
        <strike val="0"/>
        <outline val="0"/>
        <shadow val="0"/>
        <u val="none"/>
        <vertAlign val="baseline"/>
        <sz val="11"/>
        <color theme="1"/>
        <name val="Tahoma"/>
        <scheme val="none"/>
      </font>
      <alignment horizontal="center" vertical="center" textRotation="0" wrapText="0" indent="0" justifyLastLine="0" shrinkToFit="0" readingOrder="0"/>
    </dxf>
    <dxf>
      <font>
        <strike val="0"/>
        <outline val="0"/>
        <shadow val="0"/>
        <u val="none"/>
        <vertAlign val="baseline"/>
        <sz val="11"/>
        <color theme="1"/>
        <name val="Tahoma"/>
        <scheme val="none"/>
      </font>
      <alignment horizontal="center" vertical="center" textRotation="0" wrapText="0" indent="0" justifyLastLine="0" shrinkToFit="0" readingOrder="0"/>
    </dxf>
    <dxf>
      <font>
        <strike val="0"/>
        <outline val="0"/>
        <shadow val="0"/>
        <u val="none"/>
        <vertAlign val="baseline"/>
        <sz val="11"/>
        <color theme="1"/>
        <name val="Tahoma"/>
        <scheme val="none"/>
      </font>
      <alignment horizontal="center" vertical="center" textRotation="0" wrapText="0" indent="0" justifyLastLine="0" shrinkToFit="0" readingOrder="0"/>
    </dxf>
    <dxf>
      <font>
        <strike val="0"/>
        <outline val="0"/>
        <shadow val="0"/>
        <u val="none"/>
        <vertAlign val="baseline"/>
        <sz val="11"/>
        <color theme="1"/>
        <name val="Tahoma"/>
        <scheme val="none"/>
      </font>
      <alignment horizontal="center" vertical="center" textRotation="0" wrapText="0" indent="0" justifyLastLine="0" shrinkToFit="0" readingOrder="0"/>
    </dxf>
    <dxf>
      <font>
        <strike val="0"/>
        <outline val="0"/>
        <shadow val="0"/>
        <u val="none"/>
        <vertAlign val="baseline"/>
        <sz val="11"/>
        <color theme="1"/>
        <name val="Tahoma"/>
        <scheme val="none"/>
      </font>
      <alignment horizontal="center" vertical="center" textRotation="0" wrapText="0" indent="0" justifyLastLine="0" shrinkToFit="0" readingOrder="0"/>
    </dxf>
    <dxf>
      <font>
        <strike val="0"/>
        <outline val="0"/>
        <shadow val="0"/>
        <u val="none"/>
        <vertAlign val="baseline"/>
        <sz val="11"/>
        <color theme="1"/>
        <name val="Tahoma"/>
        <scheme val="none"/>
      </font>
      <alignment horizontal="center" vertical="center" textRotation="0" wrapText="0" indent="0" justifyLastLine="0" shrinkToFit="0" readingOrder="0"/>
    </dxf>
    <dxf>
      <font>
        <strike val="0"/>
        <outline val="0"/>
        <shadow val="0"/>
        <u val="none"/>
        <vertAlign val="baseline"/>
        <sz val="11"/>
        <color theme="1"/>
        <name val="Tahoma"/>
        <scheme val="none"/>
      </font>
      <numFmt numFmtId="10" formatCode="&quot;$&quot;#,##0_);[Red]\(&quot;$&quot;#,##0\)"/>
      <alignment horizontal="center" vertical="center" textRotation="0" wrapText="0" indent="0" justifyLastLine="0" shrinkToFit="0" readingOrder="0"/>
    </dxf>
    <dxf>
      <font>
        <b val="0"/>
        <i val="0"/>
        <strike val="0"/>
        <condense val="0"/>
        <extend val="0"/>
        <outline val="0"/>
        <shadow val="0"/>
        <u val="none"/>
        <vertAlign val="baseline"/>
        <sz val="11"/>
        <color theme="1"/>
        <name val="Tahoma"/>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theme="1"/>
        <name val="Tahoma"/>
        <scheme val="none"/>
      </font>
      <alignment horizontal="center" vertical="center" textRotation="0" wrapText="0" indent="0" justifyLastLine="0" shrinkToFit="0" readingOrder="0"/>
    </dxf>
    <dxf>
      <font>
        <strike val="0"/>
        <outline val="0"/>
        <shadow val="0"/>
        <u val="none"/>
        <vertAlign val="baseline"/>
        <sz val="11"/>
        <color theme="1"/>
        <name val="Tahoma"/>
        <scheme val="none"/>
      </font>
      <alignment horizontal="left" vertical="center" textRotation="0" wrapText="0" indent="0" justifyLastLine="0" shrinkToFit="0" readingOrder="0"/>
    </dxf>
    <dxf>
      <font>
        <strike val="0"/>
        <outline val="0"/>
        <shadow val="0"/>
        <u val="none"/>
        <vertAlign val="baseline"/>
        <sz val="11"/>
        <color theme="1"/>
        <name val="Tahoma"/>
        <scheme val="none"/>
      </font>
      <alignment vertical="center" textRotation="0" indent="0" justifyLastLine="0" shrinkToFit="0" readingOrder="0"/>
    </dxf>
    <dxf>
      <font>
        <strike val="0"/>
        <outline val="0"/>
        <shadow val="0"/>
        <u val="none"/>
        <vertAlign val="baseline"/>
        <sz val="11"/>
        <color theme="1"/>
        <name val="Tahoma"/>
        <scheme val="none"/>
      </font>
      <alignment vertical="center" textRotation="0" indent="0" justifyLastLine="0" shrinkToFit="0" readingOrder="0"/>
    </dxf>
    <dxf>
      <font>
        <strike val="0"/>
        <outline val="0"/>
        <shadow val="0"/>
        <u val="none"/>
        <vertAlign val="baseline"/>
        <sz val="11"/>
        <color theme="1"/>
        <name val="Tahoma"/>
        <scheme val="none"/>
      </font>
      <alignment vertical="center" textRotation="0" indent="0" justifyLastLine="0" shrinkToFit="0" readingOrder="0"/>
    </dxf>
    <dxf>
      <font>
        <strike val="0"/>
        <outline val="0"/>
        <shadow val="0"/>
        <u val="none"/>
        <vertAlign val="baseline"/>
        <sz val="11"/>
        <color theme="1"/>
        <name val="Tahoma"/>
        <scheme val="none"/>
      </font>
      <fill>
        <patternFill patternType="solid">
          <fgColor indexed="64"/>
          <bgColor theme="4"/>
        </patternFill>
      </fill>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microsoft.com/office/2007/relationships/slicerCache" Target="slicerCaches/slicerCache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07/relationships/slicerCache" Target="slicerCaches/slicerCache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b="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Capital Pricing for Popular Models</a:t>
            </a:r>
          </a:p>
          <a:p>
            <a:pPr>
              <a:defRPr sz="1400" b="0" i="0" u="none" strike="noStrike" kern="1200" spc="0" baseline="0">
                <a:solidFill>
                  <a:sysClr val="windowText" lastClr="000000"/>
                </a:solidFill>
                <a:latin typeface="+mn-lt"/>
                <a:ea typeface="+mn-ea"/>
                <a:cs typeface="+mn-cs"/>
              </a:defRPr>
            </a:pPr>
            <a:r>
              <a:rPr lang="en-US" sz="1400" b="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Extracorporeal Perfusion Pumps</a:t>
            </a:r>
          </a:p>
          <a:p>
            <a:pPr>
              <a:defRPr sz="1400" b="0" i="0" u="none" strike="noStrike" kern="1200" spc="0" baseline="0">
                <a:solidFill>
                  <a:sysClr val="windowText" lastClr="000000"/>
                </a:solidFill>
                <a:latin typeface="+mn-lt"/>
                <a:ea typeface="+mn-ea"/>
                <a:cs typeface="+mn-cs"/>
              </a:defRPr>
            </a:pPr>
            <a:r>
              <a:rPr lang="en-US" sz="1200" b="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(May 2023 - May 2024)</a:t>
            </a:r>
          </a:p>
        </c:rich>
      </c:tx>
      <c:overlay val="0"/>
      <c:spPr>
        <a:noFill/>
        <a:ln>
          <a:noFill/>
        </a:ln>
        <a:effectLst/>
      </c:spPr>
    </c:title>
    <c:autoTitleDeleted val="0"/>
    <c:plotArea>
      <c:layout/>
      <c:barChart>
        <c:barDir val="col"/>
        <c:grouping val="clustered"/>
        <c:varyColors val="0"/>
        <c:ser>
          <c:idx val="0"/>
          <c:order val="0"/>
          <c:tx>
            <c:strRef>
              <c:f>Pricing!$N$8</c:f>
              <c:strCache>
                <c:ptCount val="1"/>
                <c:pt idx="0">
                  <c:v>Average List Price</c:v>
                </c:pt>
              </c:strCache>
            </c:strRef>
          </c:tx>
          <c:spPr>
            <a:solidFill>
              <a:schemeClr val="accent1">
                <a:lumMod val="90000"/>
                <a:lumOff val="10000"/>
              </a:schemeClr>
            </a:solidFill>
          </c:spPr>
          <c:invertIfNegative val="0"/>
          <c:cat>
            <c:strRef>
              <c:extLst>
                <c:ext xmlns:c15="http://schemas.microsoft.com/office/drawing/2012/chart" uri="{02D57815-91ED-43cb-92C2-25804820EDAC}">
                  <c15:fullRef>
                    <c15:sqref>Pricing!$O$6:$X$6</c15:sqref>
                  </c15:fullRef>
                </c:ext>
              </c:extLst>
              <c:f>(Pricing!$O$6:$P$6,Pricing!$R$6,Pricing!$T$6:$W$6)</c:f>
              <c:strCache>
                <c:ptCount val="7"/>
                <c:pt idx="0">
                  <c:v>Abbott
CentriMag</c:v>
                </c:pt>
                <c:pt idx="1">
                  <c:v>APMTD
ANIVIA SG1000</c:v>
                </c:pt>
                <c:pt idx="2">
                  <c:v>Getinge
CARDIOHELP</c:v>
                </c:pt>
                <c:pt idx="3">
                  <c:v>LivaNova
LifeSPARC</c:v>
                </c:pt>
                <c:pt idx="4">
                  <c:v>Medtronic
Bio-Console 560</c:v>
                </c:pt>
                <c:pt idx="5">
                  <c:v>Medtronic
VitalFlow</c:v>
                </c:pt>
                <c:pt idx="6">
                  <c:v>Spectrum
Quantum Elite</c:v>
                </c:pt>
              </c:strCache>
            </c:strRef>
          </c:cat>
          <c:val>
            <c:numRef>
              <c:extLst>
                <c:ext xmlns:c15="http://schemas.microsoft.com/office/drawing/2012/chart" uri="{02D57815-91ED-43cb-92C2-25804820EDAC}">
                  <c15:fullRef>
                    <c15:sqref>Pricing!$O$8:$X$8</c15:sqref>
                  </c15:fullRef>
                </c:ext>
              </c:extLst>
              <c:f>(Pricing!$O$8:$P$8,Pricing!$R$8,Pricing!$T$8:$W$8)</c:f>
              <c:numCache>
                <c:formatCode>"$"#,##0_);[Red]\("$"#,##0\)</c:formatCode>
                <c:ptCount val="7"/>
                <c:pt idx="0">
                  <c:v>52258</c:v>
                </c:pt>
                <c:pt idx="2">
                  <c:v>142470</c:v>
                </c:pt>
                <c:pt idx="3">
                  <c:v>50000</c:v>
                </c:pt>
                <c:pt idx="4">
                  <c:v>43100</c:v>
                </c:pt>
                <c:pt idx="6">
                  <c:v>199920</c:v>
                </c:pt>
              </c:numCache>
            </c:numRef>
          </c:val>
          <c:extLst>
            <c:ext xmlns:c16="http://schemas.microsoft.com/office/drawing/2014/chart" uri="{C3380CC4-5D6E-409C-BE32-E72D297353CC}">
              <c16:uniqueId val="{00000000-B09E-475B-9E78-62C868515D42}"/>
            </c:ext>
          </c:extLst>
        </c:ser>
        <c:ser>
          <c:idx val="1"/>
          <c:order val="1"/>
          <c:tx>
            <c:strRef>
              <c:f>Pricing!$N$9</c:f>
              <c:strCache>
                <c:ptCount val="1"/>
                <c:pt idx="0">
                  <c:v>Average Quoted Price</c:v>
                </c:pt>
              </c:strCache>
            </c:strRef>
          </c:tx>
          <c:spPr>
            <a:solidFill>
              <a:schemeClr val="accent2"/>
            </a:solidFill>
          </c:spPr>
          <c:invertIfNegative val="0"/>
          <c:cat>
            <c:strRef>
              <c:extLst>
                <c:ext xmlns:c15="http://schemas.microsoft.com/office/drawing/2012/chart" uri="{02D57815-91ED-43cb-92C2-25804820EDAC}">
                  <c15:fullRef>
                    <c15:sqref>Pricing!$O$6:$X$6</c15:sqref>
                  </c15:fullRef>
                </c:ext>
              </c:extLst>
              <c:f>(Pricing!$O$6:$P$6,Pricing!$R$6,Pricing!$T$6:$W$6)</c:f>
              <c:strCache>
                <c:ptCount val="7"/>
                <c:pt idx="0">
                  <c:v>Abbott
CentriMag</c:v>
                </c:pt>
                <c:pt idx="1">
                  <c:v>APMTD
ANIVIA SG1000</c:v>
                </c:pt>
                <c:pt idx="2">
                  <c:v>Getinge
CARDIOHELP</c:v>
                </c:pt>
                <c:pt idx="3">
                  <c:v>LivaNova
LifeSPARC</c:v>
                </c:pt>
                <c:pt idx="4">
                  <c:v>Medtronic
Bio-Console 560</c:v>
                </c:pt>
                <c:pt idx="5">
                  <c:v>Medtronic
VitalFlow</c:v>
                </c:pt>
                <c:pt idx="6">
                  <c:v>Spectrum
Quantum Elite</c:v>
                </c:pt>
              </c:strCache>
            </c:strRef>
          </c:cat>
          <c:val>
            <c:numRef>
              <c:extLst>
                <c:ext xmlns:c15="http://schemas.microsoft.com/office/drawing/2012/chart" uri="{02D57815-91ED-43cb-92C2-25804820EDAC}">
                  <c15:fullRef>
                    <c15:sqref>Pricing!$O$9:$X$9</c15:sqref>
                  </c15:fullRef>
                </c:ext>
              </c:extLst>
              <c:f>(Pricing!$O$9:$P$9,Pricing!$R$9,Pricing!$T$9:$W$9)</c:f>
              <c:numCache>
                <c:formatCode>"$"#,##0_);[Red]\("$"#,##0\)</c:formatCode>
                <c:ptCount val="7"/>
                <c:pt idx="0">
                  <c:v>44545</c:v>
                </c:pt>
                <c:pt idx="1">
                  <c:v>39900</c:v>
                </c:pt>
                <c:pt idx="2">
                  <c:v>118911</c:v>
                </c:pt>
                <c:pt idx="3">
                  <c:v>25000</c:v>
                </c:pt>
                <c:pt idx="4">
                  <c:v>31525</c:v>
                </c:pt>
                <c:pt idx="5">
                  <c:v>85950</c:v>
                </c:pt>
                <c:pt idx="6">
                  <c:v>199920</c:v>
                </c:pt>
              </c:numCache>
            </c:numRef>
          </c:val>
          <c:extLst>
            <c:ext xmlns:c16="http://schemas.microsoft.com/office/drawing/2014/chart" uri="{C3380CC4-5D6E-409C-BE32-E72D297353CC}">
              <c16:uniqueId val="{00000001-B09E-475B-9E78-62C868515D42}"/>
            </c:ext>
          </c:extLst>
        </c:ser>
        <c:dLbls>
          <c:showLegendKey val="0"/>
          <c:showVal val="0"/>
          <c:showCatName val="0"/>
          <c:showSerName val="0"/>
          <c:showPercent val="0"/>
          <c:showBubbleSize val="0"/>
        </c:dLbls>
        <c:gapWidth val="219"/>
        <c:overlap val="-27"/>
        <c:axId val="573529936"/>
        <c:axId val="573532232"/>
      </c:barChart>
      <c:catAx>
        <c:axId val="57352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532232"/>
        <c:crosses val="autoZero"/>
        <c:auto val="1"/>
        <c:lblAlgn val="ctr"/>
        <c:lblOffset val="100"/>
        <c:noMultiLvlLbl val="0"/>
      </c:catAx>
      <c:valAx>
        <c:axId val="573532232"/>
        <c:scaling>
          <c:orientation val="minMax"/>
          <c:max val="200000"/>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573529936"/>
        <c:crosses val="autoZero"/>
        <c:crossBetween val="between"/>
        <c:majorUnit val="4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dTable>
    </c:plotArea>
    <c:plotVisOnly val="0"/>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b="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Capital Pricing for Popular Models</a:t>
            </a:r>
          </a:p>
          <a:p>
            <a:pPr>
              <a:defRPr sz="1400" b="0" i="0" u="none" strike="noStrike" kern="1200" spc="0" baseline="0">
                <a:solidFill>
                  <a:sysClr val="windowText" lastClr="000000"/>
                </a:solidFill>
                <a:latin typeface="+mn-lt"/>
                <a:ea typeface="+mn-ea"/>
                <a:cs typeface="+mn-cs"/>
              </a:defRPr>
            </a:pPr>
            <a:r>
              <a:rPr lang="en-US" sz="1400" b="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IABP Systems</a:t>
            </a:r>
          </a:p>
          <a:p>
            <a:pPr>
              <a:defRPr sz="1400" b="0" i="0" u="none" strike="noStrike" kern="1200" spc="0" baseline="0">
                <a:solidFill>
                  <a:sysClr val="windowText" lastClr="000000"/>
                </a:solidFill>
                <a:latin typeface="+mn-lt"/>
                <a:ea typeface="+mn-ea"/>
                <a:cs typeface="+mn-cs"/>
              </a:defRPr>
            </a:pPr>
            <a:r>
              <a:rPr lang="en-US" sz="1200" b="0" i="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(May 2023 - May 2024)</a:t>
            </a:r>
          </a:p>
        </c:rich>
      </c:tx>
      <c:overlay val="0"/>
      <c:spPr>
        <a:noFill/>
        <a:ln>
          <a:noFill/>
        </a:ln>
        <a:effectLst/>
      </c:spPr>
    </c:title>
    <c:autoTitleDeleted val="0"/>
    <c:plotArea>
      <c:layout/>
      <c:barChart>
        <c:barDir val="col"/>
        <c:grouping val="clustered"/>
        <c:varyColors val="0"/>
        <c:ser>
          <c:idx val="0"/>
          <c:order val="0"/>
          <c:tx>
            <c:strRef>
              <c:f>Pricing!$N$17</c:f>
              <c:strCache>
                <c:ptCount val="1"/>
                <c:pt idx="0">
                  <c:v>Average List Price</c:v>
                </c:pt>
              </c:strCache>
            </c:strRef>
          </c:tx>
          <c:spPr>
            <a:solidFill>
              <a:schemeClr val="accent1">
                <a:lumMod val="90000"/>
                <a:lumOff val="10000"/>
              </a:schemeClr>
            </a:solidFill>
          </c:spPr>
          <c:invertIfNegative val="0"/>
          <c:cat>
            <c:strRef>
              <c:f>Pricing!$O$15:$P$15</c:f>
              <c:strCache>
                <c:ptCount val="2"/>
                <c:pt idx="0">
                  <c:v>Getinge
CARDIOSAVE Hybrid</c:v>
                </c:pt>
                <c:pt idx="1">
                  <c:v>Teleflex
AC3 Optimus</c:v>
                </c:pt>
              </c:strCache>
            </c:strRef>
          </c:cat>
          <c:val>
            <c:numRef>
              <c:f>Pricing!$O$17:$P$17</c:f>
              <c:numCache>
                <c:formatCode>"$"#,##0_);[Red]\("$"#,##0\)</c:formatCode>
                <c:ptCount val="2"/>
                <c:pt idx="0">
                  <c:v>95575</c:v>
                </c:pt>
                <c:pt idx="1">
                  <c:v>98229</c:v>
                </c:pt>
              </c:numCache>
            </c:numRef>
          </c:val>
          <c:extLst>
            <c:ext xmlns:c16="http://schemas.microsoft.com/office/drawing/2014/chart" uri="{C3380CC4-5D6E-409C-BE32-E72D297353CC}">
              <c16:uniqueId val="{00000003-7F5C-4700-9E60-B508967882F9}"/>
            </c:ext>
          </c:extLst>
        </c:ser>
        <c:ser>
          <c:idx val="1"/>
          <c:order val="1"/>
          <c:tx>
            <c:strRef>
              <c:f>Pricing!$N$18</c:f>
              <c:strCache>
                <c:ptCount val="1"/>
                <c:pt idx="0">
                  <c:v>Average Quoted Price</c:v>
                </c:pt>
              </c:strCache>
            </c:strRef>
          </c:tx>
          <c:spPr>
            <a:solidFill>
              <a:schemeClr val="accent2"/>
            </a:solidFill>
          </c:spPr>
          <c:invertIfNegative val="0"/>
          <c:cat>
            <c:strRef>
              <c:f>Pricing!$O$15:$P$15</c:f>
              <c:strCache>
                <c:ptCount val="2"/>
                <c:pt idx="0">
                  <c:v>Getinge
CARDIOSAVE Hybrid</c:v>
                </c:pt>
                <c:pt idx="1">
                  <c:v>Teleflex
AC3 Optimus</c:v>
                </c:pt>
              </c:strCache>
            </c:strRef>
          </c:cat>
          <c:val>
            <c:numRef>
              <c:f>Pricing!$O$18:$P$18</c:f>
              <c:numCache>
                <c:formatCode>"$"#,##0_);[Red]\("$"#,##0\)</c:formatCode>
                <c:ptCount val="2"/>
                <c:pt idx="0">
                  <c:v>62202</c:v>
                </c:pt>
                <c:pt idx="1">
                  <c:v>58226</c:v>
                </c:pt>
              </c:numCache>
            </c:numRef>
          </c:val>
          <c:extLst>
            <c:ext xmlns:c16="http://schemas.microsoft.com/office/drawing/2014/chart" uri="{C3380CC4-5D6E-409C-BE32-E72D297353CC}">
              <c16:uniqueId val="{00000005-7F5C-4700-9E60-B508967882F9}"/>
            </c:ext>
          </c:extLst>
        </c:ser>
        <c:dLbls>
          <c:showLegendKey val="0"/>
          <c:showVal val="0"/>
          <c:showCatName val="0"/>
          <c:showSerName val="0"/>
          <c:showPercent val="0"/>
          <c:showBubbleSize val="0"/>
        </c:dLbls>
        <c:gapWidth val="219"/>
        <c:overlap val="-27"/>
        <c:axId val="573529936"/>
        <c:axId val="573532232"/>
      </c:barChart>
      <c:catAx>
        <c:axId val="57352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3532232"/>
        <c:crosses val="autoZero"/>
        <c:auto val="1"/>
        <c:lblAlgn val="ctr"/>
        <c:lblOffset val="100"/>
        <c:noMultiLvlLbl val="0"/>
      </c:catAx>
      <c:valAx>
        <c:axId val="5735322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5735299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dTable>
    </c:plotArea>
    <c:plotVisOnly val="0"/>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r>
              <a:rPr lang="en-US">
                <a:solidFill>
                  <a:sysClr val="windowText" lastClr="000000"/>
                </a:solidFill>
                <a:latin typeface="Tahoma" panose="020B0604030504040204" pitchFamily="34" charset="0"/>
                <a:ea typeface="Tahoma" panose="020B0604030504040204" pitchFamily="34" charset="0"/>
                <a:cs typeface="Tahoma" panose="020B0604030504040204" pitchFamily="34" charset="0"/>
              </a:rPr>
              <a:t>Capital Guide Member Interest</a:t>
            </a:r>
          </a:p>
          <a:p>
            <a:pPr>
              <a:defRPr>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r>
              <a:rPr lang="en-US">
                <a:solidFill>
                  <a:sysClr val="windowText" lastClr="000000"/>
                </a:solidFill>
                <a:latin typeface="Tahoma" panose="020B0604030504040204" pitchFamily="34" charset="0"/>
                <a:ea typeface="Tahoma" panose="020B0604030504040204" pitchFamily="34" charset="0"/>
                <a:cs typeface="Tahoma" panose="020B0604030504040204" pitchFamily="34" charset="0"/>
              </a:rPr>
              <a:t>Extracorporeal Perfusion Pumps, by Model</a:t>
            </a:r>
          </a:p>
          <a:p>
            <a:pPr>
              <a:defRPr>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r>
              <a:rPr lang="en-US" sz="1200">
                <a:solidFill>
                  <a:sysClr val="windowText" lastClr="000000"/>
                </a:solidFill>
                <a:latin typeface="Tahoma" panose="020B0604030504040204" pitchFamily="34" charset="0"/>
                <a:ea typeface="Tahoma" panose="020B0604030504040204" pitchFamily="34" charset="0"/>
                <a:cs typeface="Tahoma" panose="020B0604030504040204" pitchFamily="34" charset="0"/>
              </a:rPr>
              <a:t>(May</a:t>
            </a:r>
            <a:r>
              <a:rPr lang="en-US" sz="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US" sz="1200">
                <a:solidFill>
                  <a:sysClr val="windowText" lastClr="000000"/>
                </a:solidFill>
                <a:latin typeface="Tahoma" panose="020B0604030504040204" pitchFamily="34" charset="0"/>
                <a:ea typeface="Tahoma" panose="020B0604030504040204" pitchFamily="34" charset="0"/>
                <a:cs typeface="Tahoma" panose="020B0604030504040204" pitchFamily="34" charset="0"/>
              </a:rPr>
              <a:t>2023 - May 2024</a:t>
            </a:r>
            <a:r>
              <a:rPr lang="en-US" sz="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a:t>
            </a:r>
            <a:endParaRPr lang="en-US" sz="12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title>
    <c:autoTitleDeleted val="0"/>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Interest!$N$20:$N$28</c:f>
              <c:strCache>
                <c:ptCount val="9"/>
                <c:pt idx="0">
                  <c:v>Getinge CARDIOHELP</c:v>
                </c:pt>
                <c:pt idx="1">
                  <c:v>Abbott CentriMag</c:v>
                </c:pt>
                <c:pt idx="2">
                  <c:v>Spectrum Quantum Elite</c:v>
                </c:pt>
                <c:pt idx="3">
                  <c:v>LivaNova LifeSPARC</c:v>
                </c:pt>
                <c:pt idx="4">
                  <c:v>Medtronic Bio-Console 560</c:v>
                </c:pt>
                <c:pt idx="5">
                  <c:v>APMTD ANIVIA SG1000</c:v>
                </c:pt>
                <c:pt idx="6">
                  <c:v>Medtronic VitalFlow</c:v>
                </c:pt>
                <c:pt idx="7">
                  <c:v>ABIOMED Breethe OXY-1</c:v>
                </c:pt>
                <c:pt idx="8">
                  <c:v>Fresenius Novalung</c:v>
                </c:pt>
              </c:strCache>
            </c:strRef>
          </c:cat>
          <c:val>
            <c:numRef>
              <c:f>Interest!$P$20:$P$28</c:f>
              <c:numCache>
                <c:formatCode>0%</c:formatCode>
                <c:ptCount val="9"/>
                <c:pt idx="0">
                  <c:v>0.3</c:v>
                </c:pt>
                <c:pt idx="1">
                  <c:v>0.26</c:v>
                </c:pt>
                <c:pt idx="2">
                  <c:v>0.26</c:v>
                </c:pt>
                <c:pt idx="3">
                  <c:v>0.1</c:v>
                </c:pt>
                <c:pt idx="4">
                  <c:v>0.04</c:v>
                </c:pt>
                <c:pt idx="5">
                  <c:v>0.02</c:v>
                </c:pt>
                <c:pt idx="6">
                  <c:v>0.02</c:v>
                </c:pt>
                <c:pt idx="7">
                  <c:v>0</c:v>
                </c:pt>
                <c:pt idx="8">
                  <c:v>0</c:v>
                </c:pt>
              </c:numCache>
            </c:numRef>
          </c:val>
          <c:extLst>
            <c:ext xmlns:c16="http://schemas.microsoft.com/office/drawing/2014/chart" uri="{C3380CC4-5D6E-409C-BE32-E72D297353CC}">
              <c16:uniqueId val="{00000000-7A43-4345-8C32-090DF141B328}"/>
            </c:ext>
          </c:extLst>
        </c:ser>
        <c:dLbls>
          <c:showLegendKey val="0"/>
          <c:showVal val="0"/>
          <c:showCatName val="0"/>
          <c:showSerName val="0"/>
          <c:showPercent val="0"/>
          <c:showBubbleSize val="0"/>
        </c:dLbls>
        <c:gapWidth val="80"/>
        <c:axId val="618587488"/>
        <c:axId val="618588144"/>
      </c:barChart>
      <c:catAx>
        <c:axId val="6185874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618588144"/>
        <c:crosses val="autoZero"/>
        <c:auto val="1"/>
        <c:lblAlgn val="ctr"/>
        <c:lblOffset val="100"/>
        <c:noMultiLvlLbl val="0"/>
      </c:catAx>
      <c:valAx>
        <c:axId val="618588144"/>
        <c:scaling>
          <c:orientation val="minMax"/>
        </c:scaling>
        <c:delete val="1"/>
        <c:axPos val="t"/>
        <c:numFmt formatCode="0%" sourceLinked="1"/>
        <c:majorTickMark val="none"/>
        <c:minorTickMark val="none"/>
        <c:tickLblPos val="nextTo"/>
        <c:crossAx val="61858748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r>
              <a:rPr lang="en-US">
                <a:solidFill>
                  <a:sysClr val="windowText" lastClr="000000"/>
                </a:solidFill>
                <a:latin typeface="Tahoma" panose="020B0604030504040204" pitchFamily="34" charset="0"/>
                <a:ea typeface="Tahoma" panose="020B0604030504040204" pitchFamily="34" charset="0"/>
                <a:cs typeface="Tahoma" panose="020B0604030504040204" pitchFamily="34" charset="0"/>
              </a:rPr>
              <a:t>Capital Guide Member Interest</a:t>
            </a:r>
          </a:p>
          <a:p>
            <a:pPr>
              <a:defRPr sz="1400" b="0" i="0" u="none" strike="noStrike" kern="1200" spc="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r>
              <a:rPr lang="en-US">
                <a:solidFill>
                  <a:sysClr val="windowText" lastClr="000000"/>
                </a:solidFill>
                <a:latin typeface="Tahoma" panose="020B0604030504040204" pitchFamily="34" charset="0"/>
                <a:ea typeface="Tahoma" panose="020B0604030504040204" pitchFamily="34" charset="0"/>
                <a:cs typeface="Tahoma" panose="020B0604030504040204" pitchFamily="34" charset="0"/>
              </a:rPr>
              <a:t>IABP Systems, by Model</a:t>
            </a:r>
          </a:p>
          <a:p>
            <a:pPr>
              <a:defRPr sz="1400" b="0" i="0" u="none" strike="noStrike" kern="1200" spc="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r>
              <a:rPr lang="en-US" sz="1200">
                <a:solidFill>
                  <a:sysClr val="windowText" lastClr="000000"/>
                </a:solidFill>
                <a:latin typeface="Tahoma" panose="020B0604030504040204" pitchFamily="34" charset="0"/>
                <a:ea typeface="Tahoma" panose="020B0604030504040204" pitchFamily="34" charset="0"/>
                <a:cs typeface="Tahoma" panose="020B0604030504040204" pitchFamily="34" charset="0"/>
              </a:rPr>
              <a:t>(May 2023 - May 2024)</a:t>
            </a:r>
          </a:p>
        </c:rich>
      </c:tx>
      <c:overlay val="0"/>
      <c:spPr>
        <a:noFill/>
        <a:ln>
          <a:noFill/>
        </a:ln>
        <a:effectLst/>
      </c:spPr>
    </c:title>
    <c:autoTitleDeleted val="0"/>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Interest!$N$35:$N$36</c:f>
              <c:strCache>
                <c:ptCount val="2"/>
                <c:pt idx="0">
                  <c:v>Teleflex AC3 Optimus</c:v>
                </c:pt>
                <c:pt idx="1">
                  <c:v>Getinge CARDIOSAVE Hybrid</c:v>
                </c:pt>
              </c:strCache>
            </c:strRef>
          </c:cat>
          <c:val>
            <c:numRef>
              <c:f>Interest!$P$35:$P$36</c:f>
              <c:numCache>
                <c:formatCode>0%</c:formatCode>
                <c:ptCount val="2"/>
                <c:pt idx="0">
                  <c:v>0.52777777777777779</c:v>
                </c:pt>
                <c:pt idx="1">
                  <c:v>0.47222222222222221</c:v>
                </c:pt>
              </c:numCache>
            </c:numRef>
          </c:val>
          <c:extLst>
            <c:ext xmlns:c16="http://schemas.microsoft.com/office/drawing/2014/chart" uri="{C3380CC4-5D6E-409C-BE32-E72D297353CC}">
              <c16:uniqueId val="{00000001-A97C-4461-8D31-3D815CDB28BA}"/>
            </c:ext>
          </c:extLst>
        </c:ser>
        <c:dLbls>
          <c:showLegendKey val="0"/>
          <c:showVal val="0"/>
          <c:showCatName val="0"/>
          <c:showSerName val="0"/>
          <c:showPercent val="0"/>
          <c:showBubbleSize val="0"/>
        </c:dLbls>
        <c:gapWidth val="150"/>
        <c:axId val="618587488"/>
        <c:axId val="618588144"/>
      </c:barChart>
      <c:catAx>
        <c:axId val="6185874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defRPr>
            </a:pPr>
            <a:endParaRPr lang="en-US"/>
          </a:p>
        </c:txPr>
        <c:crossAx val="618588144"/>
        <c:crosses val="autoZero"/>
        <c:auto val="1"/>
        <c:lblAlgn val="ctr"/>
        <c:lblOffset val="100"/>
        <c:noMultiLvlLbl val="0"/>
      </c:catAx>
      <c:valAx>
        <c:axId val="618588144"/>
        <c:scaling>
          <c:orientation val="minMax"/>
          <c:min val="0"/>
        </c:scaling>
        <c:delete val="1"/>
        <c:axPos val="t"/>
        <c:numFmt formatCode="0%" sourceLinked="1"/>
        <c:majorTickMark val="out"/>
        <c:minorTickMark val="none"/>
        <c:tickLblPos val="nextTo"/>
        <c:crossAx val="618587488"/>
        <c:crosses val="autoZero"/>
        <c:crossBetween val="between"/>
      </c:valAx>
    </c:plotArea>
    <c:plotVisOnly val="0"/>
    <c:dispBlanksAs val="gap"/>
    <c:showDLblsOverMax val="0"/>
  </c:chart>
  <c:spPr>
    <a:ln>
      <a:solidFill>
        <a:schemeClr val="bg1">
          <a:lumMod val="85000"/>
        </a:schemeClr>
      </a:solidFill>
    </a:ln>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95251</xdr:colOff>
      <xdr:row>5</xdr:row>
      <xdr:rowOff>133350</xdr:rowOff>
    </xdr:from>
    <xdr:to>
      <xdr:col>2</xdr:col>
      <xdr:colOff>171450</xdr:colOff>
      <xdr:row>5</xdr:row>
      <xdr:rowOff>219075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730251" y="2876550"/>
          <a:ext cx="711199" cy="85725"/>
        </a:xfrm>
        <a:prstGeom prst="rect">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449276</xdr:colOff>
      <xdr:row>0</xdr:row>
      <xdr:rowOff>207962</xdr:rowOff>
    </xdr:from>
    <xdr:to>
      <xdr:col>7</xdr:col>
      <xdr:colOff>580222</xdr:colOff>
      <xdr:row>0</xdr:row>
      <xdr:rowOff>1181276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0" y="203200"/>
          <a:ext cx="4575974" cy="978076"/>
        </a:xfrm>
        <a:prstGeom prst="rect">
          <a:avLst/>
        </a:prstGeom>
      </xdr:spPr>
    </xdr:pic>
    <xdr:clientData/>
  </xdr:twoCellAnchor>
  <xdr:twoCellAnchor>
    <xdr:from>
      <xdr:col>1</xdr:col>
      <xdr:colOff>0</xdr:colOff>
      <xdr:row>9</xdr:row>
      <xdr:rowOff>0</xdr:rowOff>
    </xdr:from>
    <xdr:to>
      <xdr:col>12</xdr:col>
      <xdr:colOff>0</xdr:colOff>
      <xdr:row>15</xdr:row>
      <xdr:rowOff>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647700" y="4343400"/>
          <a:ext cx="7124700" cy="1524000"/>
        </a:xfrm>
        <a:prstGeom prst="rect">
          <a:avLst/>
        </a:prstGeom>
        <a:noFill/>
        <a:ln w="6350" cmpd="sng">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rIns="182880" rtlCol="0" anchor="ctr" anchorCtr="1"/>
        <a:lstStyle/>
        <a:p>
          <a:pPr algn="l">
            <a:lnSpc>
              <a:spcPts val="1400"/>
            </a:lnSpc>
          </a:pPr>
          <a:r>
            <a:rPr lang="en-US" sz="105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In response to the FDA's recommendation to transition away from Getinge cardiovascular devices, many healthcare providers are seeking information on alternative extracorporeal perfusion pumps and intra-aortic balloon pump (IABP) systems. This report includes a brief comparison of the key features, average prices, and market interest for extracorporeal perfusion pumps used in extracorporeal membrane oxygenation (ECMO) circuits and for IABP systems.</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1658937</xdr:colOff>
      <xdr:row>0</xdr:row>
      <xdr:rowOff>611187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0" y="0"/>
          <a:ext cx="1654175" cy="611187"/>
        </a:xfrm>
        <a:prstGeom prst="rect">
          <a:avLst/>
        </a:prstGeom>
      </xdr:spPr>
    </xdr:pic>
    <xdr:clientData/>
  </xdr:twoCellAnchor>
  <xdr:twoCellAnchor>
    <xdr:from>
      <xdr:col>4</xdr:col>
      <xdr:colOff>913039</xdr:colOff>
      <xdr:row>29</xdr:row>
      <xdr:rowOff>198664</xdr:rowOff>
    </xdr:from>
    <xdr:to>
      <xdr:col>7</xdr:col>
      <xdr:colOff>0</xdr:colOff>
      <xdr:row>49</xdr:row>
      <xdr:rowOff>0</xdr:rowOff>
    </xdr:to>
    <xdr:sp macro="" textlink="">
      <xdr:nvSpPr>
        <xdr:cNvPr id="2" name="TextBox 1">
          <a:extLst>
            <a:ext uri="{FF2B5EF4-FFF2-40B4-BE49-F238E27FC236}">
              <a16:creationId xmlns:a16="http://schemas.microsoft.com/office/drawing/2014/main" id="{F61EA7C9-D27B-7422-5E1E-624B2E4090DE}"/>
            </a:ext>
          </a:extLst>
        </xdr:cNvPr>
        <xdr:cNvSpPr txBox="1"/>
      </xdr:nvSpPr>
      <xdr:spPr>
        <a:xfrm>
          <a:off x="9476014" y="9961789"/>
          <a:ext cx="6659336" cy="6278336"/>
        </a:xfrm>
        <a:prstGeom prst="rect">
          <a:avLst/>
        </a:prstGeom>
        <a:no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lang="en-US" sz="1100" b="1" i="1">
              <a:latin typeface="Tahoma" panose="020B0604030504040204" pitchFamily="34" charset="0"/>
              <a:ea typeface="Tahoma" panose="020B0604030504040204" pitchFamily="34" charset="0"/>
              <a:cs typeface="Tahoma" panose="020B0604030504040204" pitchFamily="34" charset="0"/>
            </a:rPr>
            <a:t>Special Note</a:t>
          </a:r>
        </a:p>
        <a:p>
          <a:pPr>
            <a:lnSpc>
              <a:spcPts val="1600"/>
            </a:lnSpc>
          </a:pPr>
          <a:endParaRPr lang="en-US" sz="1100" b="1" i="1">
            <a:latin typeface="Tahoma" panose="020B0604030504040204" pitchFamily="34" charset="0"/>
            <a:ea typeface="Tahoma" panose="020B0604030504040204" pitchFamily="34" charset="0"/>
            <a:cs typeface="Tahoma" panose="020B0604030504040204" pitchFamily="34" charset="0"/>
          </a:endParaRPr>
        </a:p>
        <a:p>
          <a:pPr>
            <a:lnSpc>
              <a:spcPts val="1600"/>
            </a:lnSpc>
          </a:pPr>
          <a:r>
            <a:rPr lang="en-US" sz="1100" b="0" i="0">
              <a:latin typeface="Tahoma" panose="020B0604030504040204" pitchFamily="34" charset="0"/>
              <a:ea typeface="Tahoma" panose="020B0604030504040204" pitchFamily="34" charset="0"/>
              <a:cs typeface="Tahoma" panose="020B0604030504040204" pitchFamily="34" charset="0"/>
            </a:rPr>
            <a:t>In</a:t>
          </a:r>
          <a:r>
            <a:rPr lang="en-US" sz="1100" b="0" i="0" baseline="0">
              <a:latin typeface="Tahoma" panose="020B0604030504040204" pitchFamily="34" charset="0"/>
              <a:ea typeface="Tahoma" panose="020B0604030504040204" pitchFamily="34" charset="0"/>
              <a:cs typeface="Tahoma" panose="020B0604030504040204" pitchFamily="34" charset="0"/>
            </a:rPr>
            <a:t> May 2024, the FDA recommended that health care facilities transition away from use of the Getinge CARDIOHELP (with HLS Sets) and CARDIOSAVE Hybrid/Rescue systems. If possible, providers should use alternative devices.</a:t>
          </a:r>
        </a:p>
        <a:p>
          <a:pPr>
            <a:lnSpc>
              <a:spcPts val="1600"/>
            </a:lnSpc>
          </a:pPr>
          <a:endParaRPr lang="en-US" sz="1100" b="0" i="0" baseline="0">
            <a:latin typeface="Tahoma" panose="020B0604030504040204" pitchFamily="34" charset="0"/>
            <a:ea typeface="Tahoma" panose="020B0604030504040204" pitchFamily="34" charset="0"/>
            <a:cs typeface="Tahoma" panose="020B0604030504040204" pitchFamily="34" charset="0"/>
          </a:endParaRPr>
        </a:p>
        <a:p>
          <a:pPr>
            <a:lnSpc>
              <a:spcPts val="1600"/>
            </a:lnSpc>
          </a:pPr>
          <a:r>
            <a:rPr lang="en-US" sz="1100" b="0" i="0" baseline="0">
              <a:latin typeface="Tahoma" panose="020B0604030504040204" pitchFamily="34" charset="0"/>
              <a:ea typeface="Tahoma" panose="020B0604030504040204" pitchFamily="34" charset="0"/>
              <a:cs typeface="Tahoma" panose="020B0604030504040204" pitchFamily="34" charset="0"/>
            </a:rPr>
            <a:t>These recommendations were based on safety concerns related to 12 recalls for the CARDIOSAVE systems and 8 recalls for the CARDIOHELP systems since 2023. According to the FDA, the manufacturer has not sufficiently addressed the problems associated with these devices.</a:t>
          </a:r>
        </a:p>
        <a:p>
          <a:pPr>
            <a:lnSpc>
              <a:spcPts val="1600"/>
            </a:lnSpc>
          </a:pPr>
          <a:endParaRPr lang="en-US" sz="1100" b="0" i="0" baseline="0">
            <a:latin typeface="Tahoma" panose="020B0604030504040204" pitchFamily="34" charset="0"/>
            <a:ea typeface="Tahoma" panose="020B0604030504040204" pitchFamily="34" charset="0"/>
            <a:cs typeface="Tahoma" panose="020B0604030504040204" pitchFamily="34" charset="0"/>
          </a:endParaRPr>
        </a:p>
        <a:p>
          <a:pPr>
            <a:lnSpc>
              <a:spcPts val="1600"/>
            </a:lnSpc>
          </a:pPr>
          <a:r>
            <a:rPr lang="en-US" sz="1100" b="0" i="0" baseline="0">
              <a:latin typeface="Tahoma" panose="020B0604030504040204" pitchFamily="34" charset="0"/>
              <a:ea typeface="Tahoma" panose="020B0604030504040204" pitchFamily="34" charset="0"/>
              <a:cs typeface="Tahoma" panose="020B0604030504040204" pitchFamily="34" charset="0"/>
            </a:rPr>
            <a:t>For providers that do not have alternatives and continue to use the CARDIOHELP and CARDIOSAVE systems, the FDA recommends reviewing all urgent medical device correction notices from Getinge.</a:t>
          </a:r>
        </a:p>
        <a:p>
          <a:pPr>
            <a:lnSpc>
              <a:spcPts val="1600"/>
            </a:lnSpc>
          </a:pPr>
          <a:endParaRPr lang="en-US" sz="1100" b="0" i="0" baseline="0">
            <a:latin typeface="Tahoma" panose="020B0604030504040204" pitchFamily="34" charset="0"/>
            <a:ea typeface="Tahoma" panose="020B0604030504040204" pitchFamily="34" charset="0"/>
            <a:cs typeface="Tahoma" panose="020B0604030504040204" pitchFamily="34" charset="0"/>
          </a:endParaRPr>
        </a:p>
        <a:p>
          <a:pPr>
            <a:lnSpc>
              <a:spcPts val="1600"/>
            </a:lnSpc>
          </a:pPr>
          <a:r>
            <a:rPr lang="en-US" sz="1100" b="0" i="0" baseline="0">
              <a:latin typeface="Tahoma" panose="020B0604030504040204" pitchFamily="34" charset="0"/>
              <a:ea typeface="Tahoma" panose="020B0604030504040204" pitchFamily="34" charset="0"/>
              <a:cs typeface="Tahoma" panose="020B0604030504040204" pitchFamily="34" charset="0"/>
            </a:rPr>
            <a:t>Furthermore, Getinge announced that US sales for both systems will be limited to customers that do not have alternatives. The manufacturer also plans to file for FDA clearance for the next generation CARDIOHELP 2 and CARDIOSAVE Plus systems by mid-2025.</a:t>
          </a:r>
        </a:p>
        <a:p>
          <a:pPr>
            <a:lnSpc>
              <a:spcPts val="1600"/>
            </a:lnSpc>
          </a:pPr>
          <a:endParaRPr lang="en-US" sz="1100" b="1" i="1">
            <a:latin typeface="Tahoma" panose="020B0604030504040204" pitchFamily="34" charset="0"/>
            <a:ea typeface="Tahoma" panose="020B0604030504040204" pitchFamily="34" charset="0"/>
            <a:cs typeface="Tahoma" panose="020B0604030504040204" pitchFamily="34" charset="0"/>
          </a:endParaRPr>
        </a:p>
        <a:p>
          <a:pPr>
            <a:lnSpc>
              <a:spcPts val="1600"/>
            </a:lnSpc>
          </a:pPr>
          <a:endParaRPr lang="en-US" sz="1100" b="1" i="1">
            <a:latin typeface="Tahoma" panose="020B0604030504040204" pitchFamily="34" charset="0"/>
            <a:ea typeface="Tahoma" panose="020B0604030504040204" pitchFamily="34" charset="0"/>
            <a:cs typeface="Tahoma" panose="020B0604030504040204" pitchFamily="34" charset="0"/>
          </a:endParaRPr>
        </a:p>
        <a:p>
          <a:pPr>
            <a:lnSpc>
              <a:spcPts val="1600"/>
            </a:lnSpc>
          </a:pPr>
          <a:endParaRPr lang="en-US" sz="1100" b="1" i="1">
            <a:latin typeface="Tahoma" panose="020B0604030504040204" pitchFamily="34" charset="0"/>
            <a:ea typeface="Tahoma" panose="020B0604030504040204" pitchFamily="34" charset="0"/>
            <a:cs typeface="Tahoma" panose="020B0604030504040204" pitchFamily="34" charset="0"/>
          </a:endParaRPr>
        </a:p>
        <a:p>
          <a:pPr>
            <a:lnSpc>
              <a:spcPts val="1600"/>
            </a:lnSpc>
          </a:pPr>
          <a:r>
            <a:rPr lang="en-US" sz="1100" b="1" i="1">
              <a:latin typeface="Tahoma" panose="020B0604030504040204" pitchFamily="34" charset="0"/>
              <a:ea typeface="Tahoma" panose="020B0604030504040204" pitchFamily="34" charset="0"/>
              <a:cs typeface="Tahoma" panose="020B0604030504040204" pitchFamily="34" charset="0"/>
            </a:rPr>
            <a:t>Additional</a:t>
          </a:r>
          <a:r>
            <a:rPr lang="en-US" sz="1100" b="1" i="1" baseline="0">
              <a:latin typeface="Tahoma" panose="020B0604030504040204" pitchFamily="34" charset="0"/>
              <a:ea typeface="Tahoma" panose="020B0604030504040204" pitchFamily="34" charset="0"/>
              <a:cs typeface="Tahoma" panose="020B0604030504040204" pitchFamily="34" charset="0"/>
            </a:rPr>
            <a:t> Vend</a:t>
          </a:r>
          <a:r>
            <a:rPr lang="en-US" sz="1100" b="1" i="1">
              <a:latin typeface="Tahoma" panose="020B0604030504040204" pitchFamily="34" charset="0"/>
              <a:ea typeface="Tahoma" panose="020B0604030504040204" pitchFamily="34" charset="0"/>
              <a:cs typeface="Tahoma" panose="020B0604030504040204" pitchFamily="34" charset="0"/>
            </a:rPr>
            <a:t>ors</a:t>
          </a:r>
        </a:p>
        <a:p>
          <a:pPr>
            <a:lnSpc>
              <a:spcPts val="1600"/>
            </a:lnSpc>
          </a:pPr>
          <a:endParaRPr lang="en-US" sz="1100" b="1" i="1">
            <a:latin typeface="Tahoma" panose="020B0604030504040204" pitchFamily="34" charset="0"/>
            <a:ea typeface="Tahoma" panose="020B0604030504040204" pitchFamily="34" charset="0"/>
            <a:cs typeface="Tahoma" panose="020B0604030504040204" pitchFamily="34" charset="0"/>
          </a:endParaRPr>
        </a:p>
        <a:p>
          <a:pPr>
            <a:lnSpc>
              <a:spcPts val="1600"/>
            </a:lnSpc>
          </a:pPr>
          <a:r>
            <a:rPr lang="en-US" sz="1100" baseline="0">
              <a:latin typeface="Tahoma" panose="020B0604030504040204" pitchFamily="34" charset="0"/>
              <a:ea typeface="Tahoma" panose="020B0604030504040204" pitchFamily="34" charset="0"/>
              <a:cs typeface="Tahoma" panose="020B0604030504040204" pitchFamily="34" charset="0"/>
            </a:rPr>
            <a:t>There are no additional US vendors that offer extracorporeal perfusion pumps and IABP systems.</a:t>
          </a:r>
        </a:p>
        <a:p>
          <a:pPr>
            <a:lnSpc>
              <a:spcPts val="1600"/>
            </a:lnSpc>
          </a:pPr>
          <a:endParaRPr lang="en-US" sz="1100" baseline="0">
            <a:latin typeface="Tahoma" panose="020B0604030504040204" pitchFamily="34" charset="0"/>
            <a:ea typeface="Tahoma" panose="020B0604030504040204" pitchFamily="34" charset="0"/>
            <a:cs typeface="Tahoma" panose="020B0604030504040204" pitchFamily="34" charset="0"/>
          </a:endParaRPr>
        </a:p>
        <a:p>
          <a:pPr>
            <a:lnSpc>
              <a:spcPts val="1600"/>
            </a:lnSpc>
          </a:pPr>
          <a:r>
            <a:rPr lang="en-US" sz="1100" baseline="0">
              <a:latin typeface="Tahoma" panose="020B0604030504040204" pitchFamily="34" charset="0"/>
              <a:ea typeface="Tahoma" panose="020B0604030504040204" pitchFamily="34" charset="0"/>
              <a:cs typeface="Tahoma" panose="020B0604030504040204" pitchFamily="34" charset="0"/>
            </a:rPr>
            <a:t>Also, note that while clinicians may choose to use a competitor's IABs to accommodate patients of different sizes, it is preferable to use balloons from the same manufacturer as the IABP console.</a:t>
          </a:r>
        </a:p>
        <a:p>
          <a:endParaRPr lang="en-US" sz="1100" baseline="0">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29956</xdr:rowOff>
    </xdr:from>
    <xdr:to>
      <xdr:col>1</xdr:col>
      <xdr:colOff>1656216</xdr:colOff>
      <xdr:row>1</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0" y="23813"/>
          <a:ext cx="1654175" cy="611187"/>
        </a:xfrm>
        <a:prstGeom prst="rect">
          <a:avLst/>
        </a:prstGeom>
      </xdr:spPr>
    </xdr:pic>
    <xdr:clientData/>
  </xdr:twoCellAnchor>
  <xdr:twoCellAnchor editAs="oneCell">
    <xdr:from>
      <xdr:col>1</xdr:col>
      <xdr:colOff>0</xdr:colOff>
      <xdr:row>4</xdr:row>
      <xdr:rowOff>7919</xdr:rowOff>
    </xdr:from>
    <xdr:to>
      <xdr:col>11</xdr:col>
      <xdr:colOff>416528</xdr:colOff>
      <xdr:row>23</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645273</xdr:colOff>
      <xdr:row>48</xdr:row>
      <xdr:rowOff>0</xdr:rowOff>
    </xdr:from>
    <xdr:to>
      <xdr:col>11</xdr:col>
      <xdr:colOff>409722</xdr:colOff>
      <xdr:row>58</xdr:row>
      <xdr:rowOff>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45273" y="10779125"/>
          <a:ext cx="9146574" cy="206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a:solidFill>
                <a:schemeClr val="dk1"/>
              </a:solidFill>
              <a:effectLst/>
              <a:latin typeface="Tahoma" panose="020B0604030504040204" pitchFamily="34" charset="0"/>
              <a:ea typeface="Tahoma" panose="020B0604030504040204" pitchFamily="34" charset="0"/>
              <a:cs typeface="Tahoma" panose="020B0604030504040204" pitchFamily="34" charset="0"/>
            </a:rPr>
            <a:t>Prices for the extracorporeal</a:t>
          </a:r>
          <a:r>
            <a:rPr lang="en-US"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perfusion pumps reflect the pump speed controller, motor, and accessories.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endParaRPr lang="en-US"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The Spectrum Quantum Elite pricing also includes an electronic gas blender and blood-gas analyzer which has an average quoted price of $64,750.</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endParaRPr lang="en-US"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No recent pricing information is available for the ABIOMED Breethe OXY-1 and Fresenius Novalung. Based upon data from 2021 to 2022, the estimated cost for these alternatives would be $50,000 to $60,000.</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endParaRPr lang="en-US"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Prices for the IABP systems includes the console and accessories.</a:t>
          </a:r>
        </a:p>
      </xdr:txBody>
    </xdr:sp>
    <xdr:clientData/>
  </xdr:twoCellAnchor>
  <xdr:twoCellAnchor>
    <xdr:from>
      <xdr:col>1</xdr:col>
      <xdr:colOff>0</xdr:colOff>
      <xdr:row>25</xdr:row>
      <xdr:rowOff>0</xdr:rowOff>
    </xdr:from>
    <xdr:to>
      <xdr:col>11</xdr:col>
      <xdr:colOff>420609</xdr:colOff>
      <xdr:row>46</xdr:row>
      <xdr:rowOff>48664</xdr:rowOff>
    </xdr:to>
    <xdr:graphicFrame macro="">
      <xdr:nvGraphicFramePr>
        <xdr:cNvPr id="4" name="Chart 3">
          <a:extLst>
            <a:ext uri="{FF2B5EF4-FFF2-40B4-BE49-F238E27FC236}">
              <a16:creationId xmlns:a16="http://schemas.microsoft.com/office/drawing/2014/main" id="{8E580EAE-2D7B-01ED-4342-3A66523CD7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0.77606</cdr:x>
      <cdr:y>0.88415</cdr:y>
    </cdr:from>
    <cdr:to>
      <cdr:x>0.86427</cdr:x>
      <cdr:y>0.95035</cdr:y>
    </cdr:to>
    <cdr:sp macro="" textlink="">
      <cdr:nvSpPr>
        <cdr:cNvPr id="2" name="TextBox 1">
          <a:extLst xmlns:a="http://schemas.openxmlformats.org/drawingml/2006/main">
            <a:ext uri="{FF2B5EF4-FFF2-40B4-BE49-F238E27FC236}">
              <a16:creationId xmlns:a16="http://schemas.microsoft.com/office/drawing/2014/main" id="{3DD3E637-02E5-3A57-5A03-71B3EBAF81CB}"/>
            </a:ext>
          </a:extLst>
        </cdr:cNvPr>
        <cdr:cNvSpPr txBox="1"/>
      </cdr:nvSpPr>
      <cdr:spPr>
        <a:xfrm xmlns:a="http://schemas.openxmlformats.org/drawingml/2006/main">
          <a:off x="7064936" y="3742803"/>
          <a:ext cx="802957" cy="2802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No data</a:t>
          </a:r>
        </a:p>
      </cdr:txBody>
    </cdr:sp>
  </cdr:relSizeAnchor>
  <cdr:relSizeAnchor xmlns:cdr="http://schemas.openxmlformats.org/drawingml/2006/chartDrawing">
    <cdr:from>
      <cdr:x>0.3145</cdr:x>
      <cdr:y>0.88197</cdr:y>
    </cdr:from>
    <cdr:to>
      <cdr:x>0.4027</cdr:x>
      <cdr:y>0.94816</cdr:y>
    </cdr:to>
    <cdr:sp macro="" textlink="">
      <cdr:nvSpPr>
        <cdr:cNvPr id="3" name="TextBox 2">
          <a:extLst xmlns:a="http://schemas.openxmlformats.org/drawingml/2006/main">
            <a:ext uri="{FF2B5EF4-FFF2-40B4-BE49-F238E27FC236}">
              <a16:creationId xmlns:a16="http://schemas.microsoft.com/office/drawing/2014/main" id="{112B6138-96EB-DA7E-3DFB-F003B7A4EB02}"/>
            </a:ext>
          </a:extLst>
        </cdr:cNvPr>
        <cdr:cNvSpPr txBox="1"/>
      </cdr:nvSpPr>
      <cdr:spPr>
        <a:xfrm xmlns:a="http://schemas.openxmlformats.org/drawingml/2006/main">
          <a:off x="2863050" y="3733534"/>
          <a:ext cx="802957" cy="2802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No data</a:t>
          </a:r>
        </a:p>
      </cdr:txBody>
    </cdr:sp>
  </cdr:relSizeAnchor>
</c:userShapes>
</file>

<file path=xl/drawings/drawing5.xml><?xml version="1.0" encoding="utf-8"?>
<xdr:wsDr xmlns:xdr="http://schemas.openxmlformats.org/drawingml/2006/spreadsheetDrawing" xmlns:a="http://schemas.openxmlformats.org/drawingml/2006/main">
  <xdr:absoluteAnchor>
    <xdr:pos x="609600" y="23813"/>
    <xdr:ext cx="1590675" cy="60483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23813"/>
          <a:ext cx="1590675" cy="604837"/>
        </a:xfrm>
        <a:prstGeom prst="rect">
          <a:avLst/>
        </a:prstGeom>
      </xdr:spPr>
    </xdr:pic>
    <xdr:clientData/>
  </xdr:absoluteAnchor>
  <xdr:absoluteAnchor>
    <xdr:pos x="647700" y="1104901"/>
    <xdr:ext cx="3190875" cy="1428749"/>
    <mc:AlternateContent xmlns:mc="http://schemas.openxmlformats.org/markup-compatibility/2006" xmlns:sle15="http://schemas.microsoft.com/office/drawing/2012/slicer">
      <mc:Choice Requires="sle15">
        <xdr:graphicFrame macro="">
          <xdr:nvGraphicFramePr>
            <xdr:cNvPr id="3" name="Vendor">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Vendor"/>
            </a:graphicData>
          </a:graphic>
        </xdr:graphicFrame>
      </mc:Choice>
      <mc:Fallback xmlns="">
        <xdr:sp macro="" textlink="">
          <xdr:nvSpPr>
            <xdr:cNvPr id="0" name=""/>
            <xdr:cNvSpPr>
              <a:spLocks noTextEdit="1"/>
            </xdr:cNvSpPr>
          </xdr:nvSpPr>
          <xdr:spPr>
            <a:xfrm>
              <a:off x="647700" y="1104901"/>
              <a:ext cx="3190875" cy="142874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absoluteAnchor>
  <xdr:twoCellAnchor editAs="absolute">
    <xdr:from>
      <xdr:col>2</xdr:col>
      <xdr:colOff>1524000</xdr:colOff>
      <xdr:row>3</xdr:row>
      <xdr:rowOff>76199</xdr:rowOff>
    </xdr:from>
    <xdr:to>
      <xdr:col>4</xdr:col>
      <xdr:colOff>38100</xdr:colOff>
      <xdr:row>10</xdr:row>
      <xdr:rowOff>102488</xdr:rowOff>
    </xdr:to>
    <mc:AlternateContent xmlns:mc="http://schemas.openxmlformats.org/markup-compatibility/2006" xmlns:sle15="http://schemas.microsoft.com/office/drawing/2012/slicer">
      <mc:Choice Requires="sle15">
        <xdr:graphicFrame macro="">
          <xdr:nvGraphicFramePr>
            <xdr:cNvPr id="5" name="Oxygenator Included">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microsoft.com/office/drawing/2010/slicer">
              <sle:slicer xmlns:sle="http://schemas.microsoft.com/office/drawing/2010/slicer" name="Oxygenator Included"/>
            </a:graphicData>
          </a:graphic>
        </xdr:graphicFrame>
      </mc:Choice>
      <mc:Fallback xmlns="">
        <xdr:sp macro="" textlink="">
          <xdr:nvSpPr>
            <xdr:cNvPr id="0" name=""/>
            <xdr:cNvSpPr>
              <a:spLocks noTextEdit="1"/>
            </xdr:cNvSpPr>
          </xdr:nvSpPr>
          <xdr:spPr>
            <a:xfrm>
              <a:off x="3933825" y="1104899"/>
              <a:ext cx="2085975" cy="142646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xdr:from>
      <xdr:col>6</xdr:col>
      <xdr:colOff>61912</xdr:colOff>
      <xdr:row>6</xdr:row>
      <xdr:rowOff>23813</xdr:rowOff>
    </xdr:from>
    <xdr:to>
      <xdr:col>13</xdr:col>
      <xdr:colOff>979487</xdr:colOff>
      <xdr:row>10</xdr:row>
      <xdr:rowOff>166688</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8415337" y="1652588"/>
          <a:ext cx="8585200" cy="942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050">
              <a:solidFill>
                <a:schemeClr val="dk1"/>
              </a:solidFill>
              <a:effectLst/>
              <a:latin typeface="Tahoma" panose="020B0604030504040204" pitchFamily="34" charset="0"/>
              <a:ea typeface="Tahoma" panose="020B0604030504040204" pitchFamily="34" charset="0"/>
              <a:cs typeface="Tahoma" panose="020B0604030504040204" pitchFamily="34" charset="0"/>
            </a:rPr>
            <a:t>The prices below were recorded</a:t>
          </a:r>
          <a:r>
            <a:rPr lang="en-US" sz="105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in the last 13 months by our Supply Guide service for the</a:t>
          </a:r>
          <a:r>
            <a:rPr lang="en-US" sz="1050">
              <a:solidFill>
                <a:schemeClr val="dk1"/>
              </a:solidFill>
              <a:effectLst/>
              <a:latin typeface="Tahoma" panose="020B0604030504040204" pitchFamily="34" charset="0"/>
              <a:ea typeface="Tahoma" panose="020B0604030504040204" pitchFamily="34" charset="0"/>
              <a:cs typeface="Tahoma" panose="020B0604030504040204" pitchFamily="34" charset="0"/>
            </a:rPr>
            <a:t> centrifugal</a:t>
          </a:r>
          <a:r>
            <a:rPr lang="en-US" sz="105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pump set, comprised of the disposable pump head and in some cases other extracorporeal perfusion supplies (e.g., oxygenator, cannulas).</a:t>
          </a:r>
          <a:endParaRPr lang="en-US" sz="1100"/>
        </a:p>
      </xdr:txBody>
    </xdr:sp>
    <xdr:clientData/>
  </xdr:twoCellAnchor>
  <xdr:twoCellAnchor editAs="absolute">
    <xdr:from>
      <xdr:col>4</xdr:col>
      <xdr:colOff>142875</xdr:colOff>
      <xdr:row>3</xdr:row>
      <xdr:rowOff>76200</xdr:rowOff>
    </xdr:from>
    <xdr:to>
      <xdr:col>5</xdr:col>
      <xdr:colOff>989457</xdr:colOff>
      <xdr:row>10</xdr:row>
      <xdr:rowOff>102489</xdr:rowOff>
    </xdr:to>
    <mc:AlternateContent xmlns:mc="http://schemas.openxmlformats.org/markup-compatibility/2006" xmlns:sle15="http://schemas.microsoft.com/office/drawing/2012/slicer">
      <mc:Choice Requires="sle15">
        <xdr:graphicFrame macro="">
          <xdr:nvGraphicFramePr>
            <xdr:cNvPr id="7" name="Cannulas&#10;Included">
              <a:extLst>
                <a:ext uri="{FF2B5EF4-FFF2-40B4-BE49-F238E27FC236}">
                  <a16:creationId xmlns:a16="http://schemas.microsoft.com/office/drawing/2014/main" id="{B81C6C10-E7A6-4B44-87AF-E6DD0B2E6381}"/>
                </a:ext>
              </a:extLst>
            </xdr:cNvPr>
            <xdr:cNvGraphicFramePr/>
          </xdr:nvGraphicFramePr>
          <xdr:xfrm>
            <a:off x="0" y="0"/>
            <a:ext cx="0" cy="0"/>
          </xdr:xfrm>
          <a:graphic>
            <a:graphicData uri="http://schemas.microsoft.com/office/drawing/2010/slicer">
              <sle:slicer xmlns:sle="http://schemas.microsoft.com/office/drawing/2010/slicer" name="Cannulas&#10;Included"/>
            </a:graphicData>
          </a:graphic>
        </xdr:graphicFrame>
      </mc:Choice>
      <mc:Fallback xmlns="">
        <xdr:sp macro="" textlink="">
          <xdr:nvSpPr>
            <xdr:cNvPr id="0" name=""/>
            <xdr:cNvSpPr>
              <a:spLocks noTextEdit="1"/>
            </xdr:cNvSpPr>
          </xdr:nvSpPr>
          <xdr:spPr>
            <a:xfrm>
              <a:off x="6124575" y="1104900"/>
              <a:ext cx="2084832" cy="1426464"/>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0</xdr:row>
      <xdr:rowOff>29942</xdr:rowOff>
    </xdr:from>
    <xdr:to>
      <xdr:col>1</xdr:col>
      <xdr:colOff>1656216</xdr:colOff>
      <xdr:row>1</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0" y="23813"/>
          <a:ext cx="1654175" cy="611187"/>
        </a:xfrm>
        <a:prstGeom prst="rect">
          <a:avLst/>
        </a:prstGeom>
      </xdr:spPr>
    </xdr:pic>
    <xdr:clientData/>
  </xdr:twoCellAnchor>
  <xdr:twoCellAnchor editAs="oneCell">
    <xdr:from>
      <xdr:col>1</xdr:col>
      <xdr:colOff>0</xdr:colOff>
      <xdr:row>4</xdr:row>
      <xdr:rowOff>111306</xdr:rowOff>
    </xdr:from>
    <xdr:to>
      <xdr:col>11</xdr:col>
      <xdr:colOff>446319</xdr:colOff>
      <xdr:row>25</xdr:row>
      <xdr:rowOff>0</xdr:rowOff>
    </xdr:to>
    <xdr:graphicFrame macro="">
      <xdr:nvGraphicFramePr>
        <xdr:cNvPr id="7" name="Chart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50</xdr:row>
      <xdr:rowOff>1</xdr:rowOff>
    </xdr:from>
    <xdr:to>
      <xdr:col>11</xdr:col>
      <xdr:colOff>444954</xdr:colOff>
      <xdr:row>58</xdr:row>
      <xdr:rowOff>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647700" y="10544176"/>
          <a:ext cx="9141279" cy="160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a:solidFill>
                <a:schemeClr val="dk1"/>
              </a:solidFill>
              <a:effectLst/>
              <a:latin typeface="Tahoma" panose="020B0604030504040204" pitchFamily="34" charset="0"/>
              <a:ea typeface="Tahoma" panose="020B0604030504040204" pitchFamily="34" charset="0"/>
              <a:cs typeface="Tahoma" panose="020B0604030504040204" pitchFamily="34" charset="0"/>
            </a:rPr>
            <a:t>Market interest charts are based solely upon quotations submitted to ECRI by members of the Capital Guide advisory service. This data is not validated market share and is time sensitive.</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endParaRPr lang="en-US" sz="11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r>
            <a:rPr lang="en-US" sz="11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Member interest in extracorporeal perfusion pumps excludes multi-pump heart-lung machines.</a:t>
          </a:r>
          <a:endParaRPr lang="en-US" sz="1100">
            <a:effectLst/>
            <a:latin typeface="Tahoma" panose="020B0604030504040204" pitchFamily="34" charset="0"/>
            <a:ea typeface="Tahoma" panose="020B0604030504040204" pitchFamily="34" charset="0"/>
            <a:cs typeface="Tahoma" panose="020B0604030504040204" pitchFamily="34" charset="0"/>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
            <a:tabLst/>
            <a:defRPr/>
          </a:pPr>
          <a:endParaRPr lang="en-US" sz="1050">
            <a:solidFill>
              <a:schemeClr val="dk1"/>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1</xdr:col>
      <xdr:colOff>0</xdr:colOff>
      <xdr:row>26</xdr:row>
      <xdr:rowOff>198663</xdr:rowOff>
    </xdr:from>
    <xdr:to>
      <xdr:col>11</xdr:col>
      <xdr:colOff>444959</xdr:colOff>
      <xdr:row>48</xdr:row>
      <xdr:rowOff>19320</xdr:rowOff>
    </xdr:to>
    <xdr:graphicFrame macro="">
      <xdr:nvGraphicFramePr>
        <xdr:cNvPr id="4" name="Chart 3">
          <a:extLst>
            <a:ext uri="{FF2B5EF4-FFF2-40B4-BE49-F238E27FC236}">
              <a16:creationId xmlns:a16="http://schemas.microsoft.com/office/drawing/2014/main" id="{2D276D4F-E43A-B7CE-8261-76A65B16C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742953</xdr:colOff>
      <xdr:row>13</xdr:row>
      <xdr:rowOff>19052</xdr:rowOff>
    </xdr:from>
    <xdr:to>
      <xdr:col>15</xdr:col>
      <xdr:colOff>523875</xdr:colOff>
      <xdr:row>17</xdr:row>
      <xdr:rowOff>95250</xdr:rowOff>
    </xdr:to>
    <xdr:sp macro="" textlink="">
      <xdr:nvSpPr>
        <xdr:cNvPr id="5" name="TextBox 4">
          <a:extLst>
            <a:ext uri="{FF2B5EF4-FFF2-40B4-BE49-F238E27FC236}">
              <a16:creationId xmlns:a16="http://schemas.microsoft.com/office/drawing/2014/main" id="{7E2694ED-703F-A651-665A-AC1249CDA670}"/>
            </a:ext>
          </a:extLst>
        </xdr:cNvPr>
        <xdr:cNvSpPr txBox="1"/>
      </xdr:nvSpPr>
      <xdr:spPr>
        <a:xfrm>
          <a:off x="11382378" y="3152777"/>
          <a:ext cx="2105022" cy="847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Only Spectrum Quantum records with part #s 51-000094-00 (and 51-000061-00.</a:t>
          </a:r>
          <a:endParaRPr lang="en-US"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0.88985</cdr:x>
      <cdr:y>0.06353</cdr:y>
    </cdr:from>
    <cdr:to>
      <cdr:x>0.95903</cdr:x>
      <cdr:y>0.12678</cdr:y>
    </cdr:to>
    <cdr:sp macro="" textlink="Interest!$N$31">
      <cdr:nvSpPr>
        <cdr:cNvPr id="3" name="Rounded Rectangle 2"/>
        <cdr:cNvSpPr/>
      </cdr:nvSpPr>
      <cdr:spPr>
        <a:xfrm xmlns:a="http://schemas.openxmlformats.org/drawingml/2006/main">
          <a:off x="7965950" y="273050"/>
          <a:ext cx="619250" cy="271797"/>
        </a:xfrm>
        <a:prstGeom xmlns:a="http://schemas.openxmlformats.org/drawingml/2006/main" prst="roundRect">
          <a:avLst/>
        </a:prstGeom>
        <a:solidFill xmlns:a="http://schemas.openxmlformats.org/drawingml/2006/main">
          <a:schemeClr val="bg1">
            <a:lumMod val="95000"/>
          </a:schemeClr>
        </a:solidFill>
        <a:ln xmlns:a="http://schemas.openxmlformats.org/drawingml/2006/main" w="6350">
          <a:solidFill>
            <a:schemeClr val="bg1">
              <a:lumMod val="8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5236D29F-AC2B-48DC-89B5-E9F671E7DF83}" type="TxLink">
            <a:rPr lang="en-US" sz="900" b="0" i="0" u="none" strike="noStrike">
              <a:solidFill>
                <a:srgbClr val="000000"/>
              </a:solidFill>
              <a:latin typeface="Tahoma" panose="020B0604030504040204" pitchFamily="34" charset="0"/>
              <a:ea typeface="Tahoma" panose="020B0604030504040204" pitchFamily="34" charset="0"/>
              <a:cs typeface="Tahoma" panose="020B0604030504040204" pitchFamily="34" charset="0"/>
            </a:rPr>
            <a:pPr algn="ctr"/>
            <a:t>n=50</a:t>
          </a:fld>
          <a:endParaRPr lang="en-US" sz="6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0.88985</cdr:x>
      <cdr:y>0.06353</cdr:y>
    </cdr:from>
    <cdr:to>
      <cdr:x>0.95903</cdr:x>
      <cdr:y>0.12678</cdr:y>
    </cdr:to>
    <cdr:sp macro="" textlink="Interest!$N$31">
      <cdr:nvSpPr>
        <cdr:cNvPr id="3" name="Rounded Rectangle 2"/>
        <cdr:cNvSpPr/>
      </cdr:nvSpPr>
      <cdr:spPr>
        <a:xfrm xmlns:a="http://schemas.openxmlformats.org/drawingml/2006/main">
          <a:off x="7965950" y="273050"/>
          <a:ext cx="619250" cy="271797"/>
        </a:xfrm>
        <a:prstGeom xmlns:a="http://schemas.openxmlformats.org/drawingml/2006/main" prst="roundRect">
          <a:avLst/>
        </a:prstGeom>
        <a:solidFill xmlns:a="http://schemas.openxmlformats.org/drawingml/2006/main">
          <a:schemeClr val="bg1">
            <a:lumMod val="95000"/>
          </a:schemeClr>
        </a:solidFill>
        <a:ln xmlns:a="http://schemas.openxmlformats.org/drawingml/2006/main" w="6350">
          <a:solidFill>
            <a:schemeClr val="bg1">
              <a:lumMod val="8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5236D29F-AC2B-48DC-89B5-E9F671E7DF83}" type="TxLink">
            <a:rPr lang="en-US" sz="900" b="0" i="0" u="none" strike="noStrike">
              <a:solidFill>
                <a:srgbClr val="000000"/>
              </a:solidFill>
              <a:latin typeface="Tahoma" panose="020B0604030504040204" pitchFamily="34" charset="0"/>
              <a:ea typeface="Tahoma" panose="020B0604030504040204" pitchFamily="34" charset="0"/>
              <a:cs typeface="Tahoma" panose="020B0604030504040204" pitchFamily="34" charset="0"/>
            </a:rPr>
            <a:pPr algn="ctr"/>
            <a:t>n=50</a:t>
          </a:fld>
          <a:endParaRPr lang="en-US" sz="6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dr:relSizeAnchor xmlns:cdr="http://schemas.openxmlformats.org/drawingml/2006/chartDrawing">
    <cdr:from>
      <cdr:x>0.88985</cdr:x>
      <cdr:y>0.06353</cdr:y>
    </cdr:from>
    <cdr:to>
      <cdr:x>0.95903</cdr:x>
      <cdr:y>0.12678</cdr:y>
    </cdr:to>
    <cdr:sp macro="" textlink="Interest!$N$46">
      <cdr:nvSpPr>
        <cdr:cNvPr id="2" name="Rounded Rectangle 2">
          <a:extLst xmlns:a="http://schemas.openxmlformats.org/drawingml/2006/main">
            <a:ext uri="{FF2B5EF4-FFF2-40B4-BE49-F238E27FC236}">
              <a16:creationId xmlns:a16="http://schemas.microsoft.com/office/drawing/2014/main" id="{559729C2-4D3C-2DCF-14AF-D2DDD4EE1AD1}"/>
            </a:ext>
          </a:extLst>
        </cdr:cNvPr>
        <cdr:cNvSpPr/>
      </cdr:nvSpPr>
      <cdr:spPr>
        <a:xfrm xmlns:a="http://schemas.openxmlformats.org/drawingml/2006/main">
          <a:off x="7965950" y="273050"/>
          <a:ext cx="619250" cy="271797"/>
        </a:xfrm>
        <a:prstGeom xmlns:a="http://schemas.openxmlformats.org/drawingml/2006/main" prst="roundRect">
          <a:avLst/>
        </a:prstGeom>
        <a:solidFill xmlns:a="http://schemas.openxmlformats.org/drawingml/2006/main">
          <a:schemeClr val="bg1">
            <a:lumMod val="95000"/>
          </a:schemeClr>
        </a:solidFill>
        <a:ln xmlns:a="http://schemas.openxmlformats.org/drawingml/2006/main" w="6350">
          <a:solidFill>
            <a:schemeClr val="bg1">
              <a:lumMod val="8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wrap="square"/>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fld id="{825401F5-EEDC-4CC9-AACE-BB42FEAD7EDF}" type="TxLink">
            <a:rPr lang="en-US" sz="1100" b="0" i="0" u="none" strike="noStrike">
              <a:solidFill>
                <a:srgbClr val="000000"/>
              </a:solidFill>
              <a:latin typeface="Calibri"/>
              <a:ea typeface="Calibri"/>
              <a:cs typeface="Calibri"/>
            </a:rPr>
            <a:pPr algn="ctr"/>
            <a:t>n=72</a:t>
          </a:fld>
          <a:endParaRPr lang="en-US" sz="60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0</xdr:colOff>
      <xdr:row>0</xdr:row>
      <xdr:rowOff>25870</xdr:rowOff>
    </xdr:from>
    <xdr:to>
      <xdr:col>1</xdr:col>
      <xdr:colOff>1658937</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0" y="23813"/>
          <a:ext cx="1654175" cy="6111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0</xdr:row>
      <xdr:rowOff>30052</xdr:rowOff>
    </xdr:from>
    <xdr:to>
      <xdr:col>1</xdr:col>
      <xdr:colOff>1656216</xdr:colOff>
      <xdr:row>1</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0" y="23813"/>
          <a:ext cx="1654175" cy="6111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absoluteAnchor>
    <xdr:pos x="609600" y="0"/>
    <xdr:ext cx="1597025" cy="611187"/>
    <xdr:pic>
      <xdr:nvPicPr>
        <xdr:cNvPr id="2" name="Picture 1">
          <a:extLst>
            <a:ext uri="{FF2B5EF4-FFF2-40B4-BE49-F238E27FC236}">
              <a16:creationId xmlns:a16="http://schemas.microsoft.com/office/drawing/2014/main" id="{A83750CC-9873-48C7-A4A2-EE7B4E03B0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1597025" cy="611187"/>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criwebteam.ecri.org/Users/rbense/AppData/Local/Microsoft/Windows/Temporary%20Internet%20Files/Content.Outlook/59DZ3O94/327215%20RFP%20Analysis%20Maury%20Regio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criwebteam.ecri.org/Users/jraup/AppData/Local/Microsoft/Windows/INetCache/Content.Outlook/QN9T47L6/RFP%20for%20VMMC%20Cylinder%20Medical%20Gas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green\AppData\Local\Temp\ECRI_1166952_CCA_OR%20Integration%20Syste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Recommendation"/>
      <sheetName val="Capital Pricing"/>
      <sheetName val="Quoted Configurations"/>
      <sheetName val="Response Score Summary"/>
      <sheetName val="Interest Chart"/>
      <sheetName val="Appendix -  Life Cycle Cost"/>
      <sheetName val="Appendix - Cash Flow"/>
      <sheetName val="Appendix - RFP Response Scoring"/>
      <sheetName val="Appendix - Bedside Mon Specs"/>
      <sheetName val="Appendix - Transport Mon Specs"/>
      <sheetName val="Appendix -  Central Specs"/>
      <sheetName val="Appendix - Telemetry Tran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
          <cell r="B5" t="str">
            <v>Yes, Complies</v>
          </cell>
          <cell r="C5">
            <v>0.95</v>
          </cell>
        </row>
        <row r="6">
          <cell r="B6" t="str">
            <v>Yes, Exceeds</v>
          </cell>
          <cell r="C6">
            <v>1</v>
          </cell>
        </row>
        <row r="7">
          <cell r="B7" t="str">
            <v>Partially Complies</v>
          </cell>
          <cell r="C7">
            <v>0.6</v>
          </cell>
        </row>
        <row r="8">
          <cell r="B8" t="str">
            <v>No, Does Not Comply</v>
          </cell>
          <cell r="C8">
            <v>0</v>
          </cell>
        </row>
        <row r="9">
          <cell r="B9" t="str">
            <v>No Response</v>
          </cell>
          <cell r="C9">
            <v>0</v>
          </cell>
        </row>
        <row r="13">
          <cell r="B13" t="str">
            <v>Very High</v>
          </cell>
          <cell r="C13">
            <v>2</v>
          </cell>
        </row>
        <row r="14">
          <cell r="B14" t="str">
            <v>High</v>
          </cell>
          <cell r="C14">
            <v>1.5</v>
          </cell>
        </row>
        <row r="15">
          <cell r="B15" t="str">
            <v>Medium</v>
          </cell>
          <cell r="C15">
            <v>1</v>
          </cell>
        </row>
        <row r="16">
          <cell r="B16" t="str">
            <v>Low</v>
          </cell>
          <cell r="C16">
            <v>0.5</v>
          </cell>
        </row>
        <row r="17">
          <cell r="B17" t="str">
            <v>No Weight</v>
          </cell>
          <cell r="C17">
            <v>0</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Cover"/>
      <sheetName val="2-Notice"/>
      <sheetName val="3-Exec Summary"/>
      <sheetName val="4-Instructions"/>
      <sheetName val="5-Service Specs"/>
      <sheetName val="6-Terms-Conditions"/>
      <sheetName val="7-Proposed Pricing"/>
      <sheetName val="VMMC Locations"/>
      <sheetName val="Attach-A"/>
      <sheetName val="Attach-B"/>
      <sheetName val="Attach-C"/>
      <sheetName val="Attach-D"/>
    </sheetNames>
    <sheetDataSet>
      <sheetData sheetId="0" refreshError="1"/>
      <sheetData sheetId="1" refreshError="1"/>
      <sheetData sheetId="2" refreshError="1"/>
      <sheetData sheetId="3" refreshError="1"/>
      <sheetData sheetId="4">
        <row r="8">
          <cell r="B8" t="str">
            <v>Yes, Complies</v>
          </cell>
        </row>
        <row r="9">
          <cell r="B9" t="str">
            <v>Yes, Exceeds</v>
          </cell>
        </row>
        <row r="10">
          <cell r="B10" t="str">
            <v>No, Does Not Comply</v>
          </cell>
        </row>
        <row r="11">
          <cell r="B11" t="str">
            <v>Partially Complies</v>
          </cell>
        </row>
        <row r="12">
          <cell r="B12" t="str">
            <v>No, Not Currently Available, Under Development</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Recommendation"/>
      <sheetName val="Technical Specifications"/>
      <sheetName val="Pricing"/>
      <sheetName val="Interest"/>
      <sheetName val="Hazards"/>
      <sheetName val="Disclaimer"/>
      <sheetName val="Scoring- DELET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49">
          <cell r="B249" t="str">
            <v>Very High</v>
          </cell>
        </row>
        <row r="250">
          <cell r="B250" t="str">
            <v>High</v>
          </cell>
        </row>
        <row r="251">
          <cell r="B251" t="str">
            <v>Medium</v>
          </cell>
        </row>
        <row r="252">
          <cell r="B252" t="str">
            <v>Low</v>
          </cell>
        </row>
        <row r="253">
          <cell r="B253" t="str">
            <v>No Weight</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ndor" xr10:uid="{00000000-0013-0000-FFFF-FFFF01000000}" sourceName="Vendor">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xygenator_Included" xr10:uid="{00000000-0013-0000-FFFF-FFFF02000000}" sourceName="Oxygenator Included">
  <extLst>
    <x:ext xmlns:x15="http://schemas.microsoft.com/office/spreadsheetml/2010/11/main" uri="{2F2917AC-EB37-4324-AD4E-5DD8C200BD13}">
      <x15:tableSlicerCache tableId="1" column="9" sortOrder="descending"/>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nnulas_Included" xr10:uid="{96886BF1-1436-4F7B-AE3A-B737019D578D}" sourceName="Cannulas Included">
  <extLst>
    <x:ext xmlns:x15="http://schemas.microsoft.com/office/spreadsheetml/2010/11/main" uri="{2F2917AC-EB37-4324-AD4E-5DD8C200BD13}">
      <x15:tableSlicerCache tableId="1" column="15" sortOrder="descending"/>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endor" xr10:uid="{00000000-0014-0000-FFFF-FFFF01000000}" cache="Slicer_Vendor" caption="Vendor" columnCount="2" rowHeight="241300"/>
  <slicer name="Oxygenator Included" xr10:uid="{00000000-0014-0000-FFFF-FFFF02000000}" cache="Slicer_Oxygenator_Included" caption="Oxygenator Included" rowHeight="241300"/>
  <slicer name="Cannulas_x000a_Included" xr10:uid="{04D915B0-2BC6-4760-BC1C-37920EA3ABB3}" cache="Slicer_Cannulas_Included" caption="Cannulas Included"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4" displayName="Table14" ref="B12:O27" totalsRowShown="0" headerRowDxfId="15" dataDxfId="14">
  <autoFilter ref="B12:O27" xr:uid="{00000000-0009-0000-0100-000001000000}"/>
  <sortState xmlns:xlrd2="http://schemas.microsoft.com/office/spreadsheetml/2017/richdata2" ref="B13:O27">
    <sortCondition ref="B12:B27"/>
  </sortState>
  <tableColumns count="14">
    <tableColumn id="1" xr3:uid="{00000000-0010-0000-0000-000001000000}" name="Vendor" dataDxfId="13"/>
    <tableColumn id="2" xr3:uid="{00000000-0010-0000-0000-000002000000}" name="Item" dataDxfId="12"/>
    <tableColumn id="3" xr3:uid="{00000000-0010-0000-0000-000003000000}" name="Part #" dataDxfId="11"/>
    <tableColumn id="9" xr3:uid="{00000000-0010-0000-0000-000009000000}" name="Oxygenator Included" dataDxfId="10"/>
    <tableColumn id="15" xr3:uid="{6872BE7A-679F-4661-954B-F18CCA047FAA}" name="Cannulas Included" dataDxfId="9"/>
    <tableColumn id="4" xr3:uid="{00000000-0010-0000-0000-000004000000}" name="UOM" dataDxfId="8"/>
    <tableColumn id="5" xr3:uid="{00000000-0010-0000-0000-000005000000}" name="Qty/UOM" dataDxfId="7"/>
    <tableColumn id="6" xr3:uid="{00000000-0010-0000-0000-000006000000}" name="Low" dataDxfId="6"/>
    <tableColumn id="7" xr3:uid="{00000000-0010-0000-0000-000007000000}" name="25th Percentile" dataDxfId="5"/>
    <tableColumn id="12" xr3:uid="{00000000-0010-0000-0000-00000C000000}" name="Median" dataDxfId="4"/>
    <tableColumn id="8" xr3:uid="{00000000-0010-0000-0000-000008000000}" name="75th Percentile" dataDxfId="3"/>
    <tableColumn id="14" xr3:uid="{00000000-0010-0000-0000-00000E000000}" name="High" dataDxfId="2"/>
    <tableColumn id="11" xr3:uid="{00000000-0010-0000-0000-00000B000000}" name="Member(s) Submitting" dataDxfId="1"/>
    <tableColumn id="13" xr3:uid="{00000000-0010-0000-0000-00000D000000}" name="National _x000a_Spend" dataDxfId="0"/>
  </tableColumns>
  <tableStyleInfo name="TableStyleMedium3" showFirstColumn="0" showLastColumn="0" showRowStripes="1" showColumnStripes="0"/>
</table>
</file>

<file path=xl/theme/theme1.xml><?xml version="1.0" encoding="utf-8"?>
<a:theme xmlns:a="http://schemas.openxmlformats.org/drawingml/2006/main" name="NewECRI">
  <a:themeElements>
    <a:clrScheme name="ECRI 2020 V1">
      <a:dk1>
        <a:srgbClr val="000000"/>
      </a:dk1>
      <a:lt1>
        <a:sysClr val="window" lastClr="FFFFFF"/>
      </a:lt1>
      <a:dk2>
        <a:srgbClr val="B06C95"/>
      </a:dk2>
      <a:lt2>
        <a:srgbClr val="E7E6E6"/>
      </a:lt2>
      <a:accent1>
        <a:srgbClr val="12242E"/>
      </a:accent1>
      <a:accent2>
        <a:srgbClr val="6BA4B8"/>
      </a:accent2>
      <a:accent3>
        <a:srgbClr val="002D72"/>
      </a:accent3>
      <a:accent4>
        <a:srgbClr val="FFB81C"/>
      </a:accent4>
      <a:accent5>
        <a:srgbClr val="EE2737"/>
      </a:accent5>
      <a:accent6>
        <a:srgbClr val="00AB8E"/>
      </a:accent6>
      <a:hlink>
        <a:srgbClr val="002D72"/>
      </a:hlink>
      <a:folHlink>
        <a:srgbClr val="002D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hyperlink" Target="http://www.apmtd.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alerts.ecri.org/alerts-search/view/details/1655134" TargetMode="External"/><Relationship Id="rId13" Type="http://schemas.openxmlformats.org/officeDocument/2006/relationships/hyperlink" Target="https://alerts.ecri.org/alerts-search/view/details/1655376" TargetMode="External"/><Relationship Id="rId18" Type="http://schemas.openxmlformats.org/officeDocument/2006/relationships/hyperlink" Target="https://alerts.ecri.org/alerts-search/view/details/1656275" TargetMode="External"/><Relationship Id="rId3" Type="http://schemas.openxmlformats.org/officeDocument/2006/relationships/hyperlink" Target="https://alerts.ecri.org/alerts-search/view/details/1656998" TargetMode="External"/><Relationship Id="rId21" Type="http://schemas.openxmlformats.org/officeDocument/2006/relationships/printerSettings" Target="../printerSettings/printerSettings7.bin"/><Relationship Id="rId7" Type="http://schemas.openxmlformats.org/officeDocument/2006/relationships/hyperlink" Target="https://alerts.ecri.org/alerts-search/view/details/1655268" TargetMode="External"/><Relationship Id="rId12" Type="http://schemas.openxmlformats.org/officeDocument/2006/relationships/hyperlink" Target="https://alerts.ecri.org/alerts-search/view/details/1656964" TargetMode="External"/><Relationship Id="rId17" Type="http://schemas.openxmlformats.org/officeDocument/2006/relationships/hyperlink" Target="https://alerts.ecri.org/alerts-search/view/details/1653954" TargetMode="External"/><Relationship Id="rId2" Type="http://schemas.openxmlformats.org/officeDocument/2006/relationships/hyperlink" Target="https://alerts.ecri.org/alerts-search/view/details/1653584" TargetMode="External"/><Relationship Id="rId16" Type="http://schemas.openxmlformats.org/officeDocument/2006/relationships/hyperlink" Target="https://alerts.ecri.org/alerts-search/view/details/1654428" TargetMode="External"/><Relationship Id="rId20" Type="http://schemas.openxmlformats.org/officeDocument/2006/relationships/hyperlink" Target="https://alerts.ecri.org/alerts-search/view/details/1655180" TargetMode="External"/><Relationship Id="rId1" Type="http://schemas.openxmlformats.org/officeDocument/2006/relationships/hyperlink" Target="https://alerts.ecri.org/alerts-search/view/details/1656866" TargetMode="External"/><Relationship Id="rId6" Type="http://schemas.openxmlformats.org/officeDocument/2006/relationships/hyperlink" Target="https://alerts.ecri.org/alerts-search/view/details/1655327" TargetMode="External"/><Relationship Id="rId11" Type="http://schemas.openxmlformats.org/officeDocument/2006/relationships/hyperlink" Target="https://alerts.ecri.org/alerts-search/view/details/1656054" TargetMode="External"/><Relationship Id="rId5" Type="http://schemas.openxmlformats.org/officeDocument/2006/relationships/hyperlink" Target="https://alerts.ecri.org/alerts-search/view/details/1655906" TargetMode="External"/><Relationship Id="rId15" Type="http://schemas.openxmlformats.org/officeDocument/2006/relationships/hyperlink" Target="https://alerts.ecri.org/alerts-search/view/details/1653861" TargetMode="External"/><Relationship Id="rId10" Type="http://schemas.openxmlformats.org/officeDocument/2006/relationships/hyperlink" Target="https://alerts.ecri.org/alerts-search/view/details/1654201" TargetMode="External"/><Relationship Id="rId19" Type="http://schemas.openxmlformats.org/officeDocument/2006/relationships/hyperlink" Target="https://alerts.ecri.org/alerts-search/view/details/1656292" TargetMode="External"/><Relationship Id="rId4" Type="http://schemas.openxmlformats.org/officeDocument/2006/relationships/hyperlink" Target="https://alerts.ecri.org/alerts-search/view/details/1656964" TargetMode="External"/><Relationship Id="rId9" Type="http://schemas.openxmlformats.org/officeDocument/2006/relationships/hyperlink" Target="https://alerts.ecri.org/alerts-search/view/details/1655088" TargetMode="External"/><Relationship Id="rId14" Type="http://schemas.openxmlformats.org/officeDocument/2006/relationships/hyperlink" Target="https://alerts.ecri.org/alerts-search/view/details/1654431" TargetMode="External"/><Relationship Id="rId22"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2"/>
  <sheetViews>
    <sheetView showGridLines="0" showRowColHeaders="0" tabSelected="1" zoomScale="130" zoomScaleNormal="130" workbookViewId="0">
      <selection activeCell="AJ17" sqref="AJ17"/>
    </sheetView>
  </sheetViews>
  <sheetFormatPr defaultColWidth="9.140625" defaultRowHeight="12.75" x14ac:dyDescent="0.2"/>
  <cols>
    <col min="1" max="8" width="9.140625" style="6" customWidth="1"/>
    <col min="9" max="16384" width="9.140625" style="6"/>
  </cols>
  <sheetData>
    <row r="1" spans="1:13" s="5" customFormat="1" ht="102" customHeight="1" x14ac:dyDescent="0.2"/>
    <row r="2" spans="1:13" s="88" customFormat="1" ht="6" customHeight="1" x14ac:dyDescent="0.4">
      <c r="F2" s="89"/>
    </row>
    <row r="3" spans="1:13" ht="11.25" customHeight="1" x14ac:dyDescent="0.4">
      <c r="F3" s="7"/>
    </row>
    <row r="4" spans="1:13" ht="54.75" customHeight="1" x14ac:dyDescent="0.25">
      <c r="B4" s="90" t="s">
        <v>30</v>
      </c>
    </row>
    <row r="5" spans="1:13" ht="42.75" customHeight="1" x14ac:dyDescent="0.5">
      <c r="B5" s="84" t="s">
        <v>0</v>
      </c>
    </row>
    <row r="6" spans="1:13" ht="34.5" customHeight="1" x14ac:dyDescent="0.5">
      <c r="B6" s="4"/>
    </row>
    <row r="7" spans="1:13" ht="60.75" customHeight="1" x14ac:dyDescent="0.2">
      <c r="A7" s="10"/>
      <c r="B7" s="86" t="s">
        <v>255</v>
      </c>
      <c r="C7" s="10"/>
      <c r="D7" s="10"/>
      <c r="E7" s="10"/>
      <c r="F7" s="10"/>
      <c r="G7" s="10"/>
      <c r="H7" s="10"/>
      <c r="I7" s="10"/>
      <c r="J7" s="10"/>
      <c r="K7" s="10"/>
      <c r="L7" s="10"/>
      <c r="M7" s="10"/>
    </row>
    <row r="8" spans="1:13" ht="15" x14ac:dyDescent="0.2">
      <c r="A8" s="10"/>
      <c r="B8" s="20" t="s">
        <v>18</v>
      </c>
      <c r="C8" s="13"/>
      <c r="D8" s="13"/>
      <c r="E8" s="13"/>
    </row>
    <row r="9" spans="1:13" ht="15" x14ac:dyDescent="0.2">
      <c r="A9" s="10"/>
      <c r="B9" s="20"/>
      <c r="C9" s="13"/>
      <c r="D9" s="13"/>
      <c r="E9" s="13"/>
    </row>
    <row r="10" spans="1:13" ht="15" x14ac:dyDescent="0.2">
      <c r="A10" s="10"/>
      <c r="B10" s="20"/>
      <c r="C10" s="13"/>
      <c r="D10" s="13"/>
      <c r="E10" s="13"/>
    </row>
    <row r="11" spans="1:13" ht="15" x14ac:dyDescent="0.2">
      <c r="A11" s="10"/>
      <c r="B11" s="20"/>
      <c r="C11" s="13"/>
      <c r="D11" s="13"/>
      <c r="E11" s="13"/>
    </row>
    <row r="12" spans="1:13" ht="15" x14ac:dyDescent="0.2">
      <c r="A12" s="10"/>
      <c r="B12" s="20"/>
      <c r="C12" s="13"/>
      <c r="D12" s="13"/>
      <c r="E12" s="13"/>
    </row>
    <row r="13" spans="1:13" ht="15" x14ac:dyDescent="0.2">
      <c r="A13" s="10"/>
      <c r="B13" s="20"/>
      <c r="C13" s="13"/>
      <c r="D13" s="13"/>
      <c r="E13" s="13"/>
    </row>
    <row r="14" spans="1:13" ht="15" x14ac:dyDescent="0.2">
      <c r="A14" s="10"/>
      <c r="B14" s="20"/>
      <c r="C14" s="13"/>
      <c r="D14" s="13"/>
      <c r="E14" s="13"/>
    </row>
    <row r="15" spans="1:13" ht="15" x14ac:dyDescent="0.2">
      <c r="A15" s="10"/>
      <c r="B15" s="20"/>
      <c r="C15" s="13"/>
      <c r="D15" s="13"/>
      <c r="E15" s="13"/>
    </row>
    <row r="16" spans="1:13" ht="15" x14ac:dyDescent="0.2">
      <c r="A16" s="10"/>
      <c r="B16" s="20"/>
      <c r="C16" s="13"/>
      <c r="D16" s="13"/>
      <c r="E16" s="13"/>
    </row>
    <row r="17" spans="1:8" ht="15" x14ac:dyDescent="0.2">
      <c r="A17" s="10"/>
      <c r="B17" s="20"/>
      <c r="C17" s="13"/>
      <c r="D17" s="13"/>
      <c r="E17" s="13"/>
    </row>
    <row r="18" spans="1:8" ht="15" x14ac:dyDescent="0.2">
      <c r="A18" s="10"/>
      <c r="B18" s="20"/>
      <c r="C18" s="13"/>
      <c r="D18" s="13"/>
      <c r="E18" s="13"/>
    </row>
    <row r="19" spans="1:8" ht="15" x14ac:dyDescent="0.2">
      <c r="A19" s="10"/>
      <c r="B19" s="20" t="s">
        <v>1</v>
      </c>
      <c r="C19" s="13"/>
      <c r="D19" s="13"/>
      <c r="E19" s="13"/>
    </row>
    <row r="20" spans="1:8" ht="15" customHeight="1" x14ac:dyDescent="0.2">
      <c r="A20" s="10"/>
      <c r="B20" s="13"/>
      <c r="C20" s="13"/>
      <c r="D20" s="13"/>
      <c r="E20" s="13"/>
    </row>
    <row r="21" spans="1:8" ht="15" customHeight="1" x14ac:dyDescent="0.2">
      <c r="A21" s="26"/>
      <c r="B21" s="21" t="s">
        <v>129</v>
      </c>
      <c r="C21" s="26"/>
      <c r="E21" s="21" t="s">
        <v>194</v>
      </c>
      <c r="H21" s="21" t="s">
        <v>15</v>
      </c>
    </row>
    <row r="22" spans="1:8" ht="15" customHeight="1" x14ac:dyDescent="0.2">
      <c r="A22" s="26"/>
      <c r="B22" s="21" t="s">
        <v>186</v>
      </c>
      <c r="C22" s="26"/>
      <c r="E22" s="21" t="s">
        <v>130</v>
      </c>
      <c r="H22" s="21" t="s">
        <v>256</v>
      </c>
    </row>
    <row r="23" spans="1:8" ht="15" customHeight="1" x14ac:dyDescent="0.2">
      <c r="A23" s="26"/>
      <c r="B23" s="21" t="s">
        <v>311</v>
      </c>
      <c r="C23" s="26"/>
      <c r="E23" s="21" t="s">
        <v>131</v>
      </c>
      <c r="H23" s="21" t="s">
        <v>253</v>
      </c>
    </row>
    <row r="24" spans="1:8" ht="15" customHeight="1" x14ac:dyDescent="0.25">
      <c r="C24" s="8"/>
      <c r="D24" s="22"/>
    </row>
    <row r="25" spans="1:8" ht="15" customHeight="1" x14ac:dyDescent="0.2"/>
    <row r="26" spans="1:8" ht="15" customHeight="1" x14ac:dyDescent="0.25">
      <c r="B26" s="20" t="s">
        <v>17</v>
      </c>
      <c r="C26" s="8"/>
      <c r="D26" s="22"/>
      <c r="E26" s="23"/>
    </row>
    <row r="27" spans="1:8" ht="15" customHeight="1" x14ac:dyDescent="0.25">
      <c r="C27" s="8"/>
      <c r="D27" s="22"/>
      <c r="E27" s="23"/>
    </row>
    <row r="28" spans="1:8" ht="15" customHeight="1" x14ac:dyDescent="0.25">
      <c r="B28" s="32" t="s">
        <v>254</v>
      </c>
      <c r="C28" s="8"/>
      <c r="D28" s="22"/>
      <c r="E28" s="23"/>
    </row>
    <row r="29" spans="1:8" ht="15" customHeight="1" x14ac:dyDescent="0.25">
      <c r="B29" s="32" t="s">
        <v>31</v>
      </c>
      <c r="C29" s="8"/>
      <c r="D29" s="22"/>
      <c r="E29" s="23"/>
    </row>
    <row r="30" spans="1:8" ht="15" customHeight="1" x14ac:dyDescent="0.25">
      <c r="C30" s="8"/>
      <c r="D30" s="22"/>
      <c r="E30" s="23"/>
    </row>
    <row r="31" spans="1:8" ht="15" customHeight="1" x14ac:dyDescent="0.25">
      <c r="C31" s="8"/>
      <c r="D31" s="22"/>
      <c r="E31" s="23"/>
    </row>
    <row r="32" spans="1:8" ht="15" customHeight="1" x14ac:dyDescent="0.2">
      <c r="B32" s="18" t="s">
        <v>2</v>
      </c>
      <c r="D32" s="19"/>
      <c r="E32" s="19"/>
    </row>
    <row r="33" spans="2:12" ht="15" customHeight="1" x14ac:dyDescent="0.2">
      <c r="B33" s="13"/>
      <c r="D33" s="19"/>
      <c r="E33" s="19"/>
    </row>
    <row r="34" spans="2:12" ht="15" customHeight="1" x14ac:dyDescent="0.25">
      <c r="B34" s="24" t="s">
        <v>3</v>
      </c>
      <c r="C34" s="30"/>
      <c r="D34" s="30"/>
      <c r="I34" s="24"/>
      <c r="J34" s="24"/>
      <c r="K34" s="25"/>
    </row>
    <row r="35" spans="2:12" ht="15" customHeight="1" x14ac:dyDescent="0.25">
      <c r="B35" s="24" t="s">
        <v>16</v>
      </c>
      <c r="C35" s="30"/>
      <c r="D35" s="30"/>
      <c r="I35" s="24"/>
      <c r="J35" s="24"/>
      <c r="K35" s="24"/>
    </row>
    <row r="36" spans="2:12" ht="15" customHeight="1" x14ac:dyDescent="0.25">
      <c r="B36" s="24" t="s">
        <v>4</v>
      </c>
      <c r="C36" s="30"/>
      <c r="D36" s="30"/>
      <c r="I36" s="24"/>
      <c r="J36" s="24"/>
      <c r="K36" s="25"/>
      <c r="L36" s="8"/>
    </row>
    <row r="37" spans="2:12" ht="15" customHeight="1" x14ac:dyDescent="0.25">
      <c r="B37" s="24" t="s">
        <v>10</v>
      </c>
      <c r="C37" s="24"/>
      <c r="D37" s="24"/>
      <c r="E37" s="141"/>
      <c r="I37" s="24"/>
      <c r="J37" s="24"/>
      <c r="K37" s="25"/>
      <c r="L37" s="8"/>
    </row>
    <row r="38" spans="2:12" ht="15" customHeight="1" x14ac:dyDescent="0.25">
      <c r="B38" s="24" t="s">
        <v>5</v>
      </c>
      <c r="C38" s="30"/>
      <c r="D38" s="30"/>
      <c r="I38" s="24"/>
      <c r="J38" s="24"/>
      <c r="K38" s="24"/>
    </row>
    <row r="39" spans="2:12" ht="15" customHeight="1" x14ac:dyDescent="0.25">
      <c r="B39" s="24"/>
      <c r="C39" s="30"/>
      <c r="I39" s="24"/>
      <c r="J39" s="24"/>
      <c r="K39" s="25"/>
    </row>
    <row r="40" spans="2:12" ht="15" customHeight="1" x14ac:dyDescent="0.2">
      <c r="I40" s="24"/>
      <c r="J40" s="24"/>
      <c r="K40" s="24"/>
    </row>
    <row r="41" spans="2:12" ht="15" customHeight="1" x14ac:dyDescent="0.2"/>
    <row r="42" spans="2:12" ht="15" customHeight="1" x14ac:dyDescent="0.2">
      <c r="B42" s="87" t="s">
        <v>327</v>
      </c>
    </row>
    <row r="43" spans="2:12" ht="15" customHeight="1" x14ac:dyDescent="0.2"/>
    <row r="44" spans="2:12" ht="15" customHeight="1" x14ac:dyDescent="0.2">
      <c r="B44" s="36" t="s">
        <v>328</v>
      </c>
    </row>
    <row r="45" spans="2:12" ht="15" customHeight="1" x14ac:dyDescent="0.2">
      <c r="B45" s="37" t="s">
        <v>329</v>
      </c>
    </row>
    <row r="46" spans="2:12" ht="15" customHeight="1" x14ac:dyDescent="0.2">
      <c r="B46" s="37" t="s">
        <v>330</v>
      </c>
    </row>
    <row r="47" spans="2:12" ht="15" customHeight="1" x14ac:dyDescent="0.2">
      <c r="B47" s="146" t="s">
        <v>331</v>
      </c>
      <c r="I47" s="146"/>
    </row>
    <row r="48" spans="2:12" ht="15" customHeight="1" x14ac:dyDescent="0.2">
      <c r="B48" s="9"/>
    </row>
    <row r="49" spans="2:2" ht="15" customHeight="1" x14ac:dyDescent="0.2">
      <c r="B49" s="9"/>
    </row>
    <row r="50" spans="2:2" ht="15" customHeight="1" x14ac:dyDescent="0.2">
      <c r="B50" s="9"/>
    </row>
    <row r="51" spans="2:2" ht="15" customHeight="1" x14ac:dyDescent="0.2">
      <c r="B51" s="85"/>
    </row>
    <row r="52" spans="2:2" ht="15" customHeight="1" x14ac:dyDescent="0.2">
      <c r="B52" s="36"/>
    </row>
    <row r="53" spans="2:2" ht="5.0999999999999996" customHeight="1" x14ac:dyDescent="0.2">
      <c r="B53" s="9"/>
    </row>
    <row r="54" spans="2:2" ht="15" customHeight="1" x14ac:dyDescent="0.2">
      <c r="B54" s="9"/>
    </row>
    <row r="55" spans="2:2" x14ac:dyDescent="0.2">
      <c r="B55" s="9"/>
    </row>
    <row r="56" spans="2:2" x14ac:dyDescent="0.2">
      <c r="B56" s="9"/>
    </row>
    <row r="57" spans="2:2" x14ac:dyDescent="0.2">
      <c r="B57" s="9"/>
    </row>
    <row r="58" spans="2:2" x14ac:dyDescent="0.2">
      <c r="B58" s="9"/>
    </row>
    <row r="59" spans="2:2" x14ac:dyDescent="0.2">
      <c r="B59" s="9"/>
    </row>
    <row r="60" spans="2:2" x14ac:dyDescent="0.2">
      <c r="B60" s="9"/>
    </row>
    <row r="61" spans="2:2" x14ac:dyDescent="0.2">
      <c r="B61" s="9"/>
    </row>
    <row r="62" spans="2:2" x14ac:dyDescent="0.2">
      <c r="B62" s="9"/>
    </row>
    <row r="63" spans="2:2" x14ac:dyDescent="0.2">
      <c r="B63" s="9"/>
    </row>
    <row r="64" spans="2:2" x14ac:dyDescent="0.2">
      <c r="B64" s="9"/>
    </row>
    <row r="65" spans="2:2" x14ac:dyDescent="0.2">
      <c r="B65" s="9"/>
    </row>
    <row r="66" spans="2:2" x14ac:dyDescent="0.2">
      <c r="B66" s="9"/>
    </row>
    <row r="67" spans="2:2" x14ac:dyDescent="0.2">
      <c r="B67" s="9"/>
    </row>
    <row r="68" spans="2:2" x14ac:dyDescent="0.2">
      <c r="B68" s="9"/>
    </row>
    <row r="69" spans="2:2" x14ac:dyDescent="0.2">
      <c r="B69" s="9"/>
    </row>
    <row r="70" spans="2:2" x14ac:dyDescent="0.2">
      <c r="B70" s="9"/>
    </row>
    <row r="71" spans="2:2" x14ac:dyDescent="0.2">
      <c r="B71" s="9"/>
    </row>
    <row r="72" spans="2:2" x14ac:dyDescent="0.2">
      <c r="B72" s="9"/>
    </row>
  </sheetData>
  <sheetProtection selectLockedCells="1" selectUnlockedCells="1"/>
  <hyperlinks>
    <hyperlink ref="B38" location="'Life-Cycle Cost'!A1" display="Life-Cycle Cost Analysis" xr:uid="{00000000-0004-0000-0000-000000000000}"/>
    <hyperlink ref="B37:D37" location="Vendors!A1" display="Vendor Contact Information" xr:uid="{00000000-0004-0000-0000-000001000000}"/>
    <hyperlink ref="B34" location="Features!A1" display="Feature Comparison" xr:uid="{00000000-0004-0000-0000-000002000000}"/>
    <hyperlink ref="B35:D35" location="Pricing!A1" display="Price Comparison" xr:uid="{00000000-0004-0000-0000-000003000000}"/>
    <hyperlink ref="B36:D36" location="Interest!A1" display="Member Interest" xr:uid="{00000000-0004-0000-0000-000004000000}"/>
    <hyperlink ref="B37" location="Vendors!A1" display="Vendor Contact Information" xr:uid="{00000000-0004-0000-0000-000005000000}"/>
    <hyperlink ref="B35" location="Pricing!A1" display="Price Comparison" xr:uid="{00000000-0004-0000-0000-000006000000}"/>
    <hyperlink ref="B34:D34" location="Features!A1" display="Feature Comparison" xr:uid="{00000000-0004-0000-0000-000007000000}"/>
    <hyperlink ref="B37:C37" location="Hazards!A1" display="Hazards/Recalls" xr:uid="{00000000-0004-0000-0000-000008000000}"/>
    <hyperlink ref="B36" location="Interest!A1" display="Member Interest Chart(s)" xr:uid="{00000000-0004-0000-0000-000009000000}"/>
    <hyperlink ref="B38:D38" location="Hazards!A1" display="Hazards/Recalls" xr:uid="{00000000-0004-0000-0000-00000A000000}"/>
    <hyperlink ref="B37:E37" location="Vendors!A1" display="Vendor Contact Information" xr:uid="{BC8DA576-435B-4EAE-8489-BA2489B33BF8}"/>
  </hyperlinks>
  <printOptions horizontalCentered="1"/>
  <pageMargins left="0.25" right="0.25" top="0.5" bottom="0.5" header="0.3" footer="0.3"/>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65"/>
  <sheetViews>
    <sheetView showGridLines="0" showRowColHeaders="0" zoomScaleNormal="100" workbookViewId="0"/>
  </sheetViews>
  <sheetFormatPr defaultColWidth="9.140625" defaultRowHeight="15.95" customHeight="1" x14ac:dyDescent="0.2"/>
  <cols>
    <col min="1" max="1" width="9.140625" style="1" customWidth="1"/>
    <col min="2" max="2" width="40.5703125" style="1" customWidth="1"/>
    <col min="3" max="7" width="35.7109375" style="1" customWidth="1"/>
    <col min="8" max="8" width="35.7109375" style="1" hidden="1" customWidth="1"/>
    <col min="9" max="12" width="35.7109375" style="1" customWidth="1"/>
    <col min="13" max="14" width="30.5703125" style="1" customWidth="1"/>
    <col min="15" max="15" width="39.42578125" style="1" customWidth="1"/>
    <col min="16" max="16384" width="9.140625" style="1"/>
  </cols>
  <sheetData>
    <row r="1" spans="2:15" s="3" customFormat="1" ht="50.1" customHeight="1" x14ac:dyDescent="0.25">
      <c r="B1" s="148"/>
      <c r="C1" s="149"/>
      <c r="D1" s="149"/>
      <c r="E1" s="149"/>
      <c r="F1" s="149"/>
      <c r="G1" s="149"/>
      <c r="H1" s="149"/>
      <c r="I1" s="149"/>
      <c r="J1" s="149"/>
      <c r="K1" s="149"/>
      <c r="L1" s="149"/>
      <c r="M1" s="149"/>
      <c r="N1" s="149"/>
      <c r="O1" s="149"/>
    </row>
    <row r="2" spans="2:15" ht="15.95" customHeight="1" x14ac:dyDescent="0.25">
      <c r="B2"/>
      <c r="C2"/>
      <c r="D2"/>
      <c r="E2"/>
      <c r="F2"/>
      <c r="G2"/>
      <c r="H2"/>
      <c r="I2"/>
      <c r="J2"/>
      <c r="K2"/>
      <c r="L2"/>
      <c r="M2"/>
      <c r="N2"/>
    </row>
    <row r="3" spans="2:15" ht="15.95" customHeight="1" x14ac:dyDescent="0.25">
      <c r="B3" s="29" t="s">
        <v>3</v>
      </c>
      <c r="C3"/>
      <c r="D3"/>
      <c r="E3"/>
      <c r="F3"/>
      <c r="G3"/>
      <c r="H3"/>
      <c r="J3"/>
      <c r="K3"/>
      <c r="L3"/>
      <c r="M3"/>
      <c r="N3"/>
    </row>
    <row r="4" spans="2:15" ht="15.95" customHeight="1" x14ac:dyDescent="0.25">
      <c r="B4" s="29"/>
      <c r="C4"/>
      <c r="D4"/>
      <c r="E4"/>
      <c r="F4"/>
      <c r="G4"/>
      <c r="H4"/>
      <c r="I4"/>
      <c r="J4"/>
      <c r="K4"/>
      <c r="L4"/>
      <c r="M4"/>
      <c r="N4"/>
    </row>
    <row r="5" spans="2:15" ht="54" customHeight="1" x14ac:dyDescent="0.25">
      <c r="B5" s="27" t="s">
        <v>32</v>
      </c>
      <c r="C5" s="28" t="s">
        <v>44</v>
      </c>
      <c r="D5" s="28" t="s">
        <v>74</v>
      </c>
      <c r="E5" s="28" t="s">
        <v>308</v>
      </c>
      <c r="F5" s="28" t="s">
        <v>45</v>
      </c>
      <c r="G5" s="28" t="s">
        <v>205</v>
      </c>
      <c r="H5" s="28" t="s">
        <v>187</v>
      </c>
      <c r="I5" s="28" t="s">
        <v>206</v>
      </c>
      <c r="J5" s="28" t="s">
        <v>49</v>
      </c>
      <c r="K5" s="28" t="s">
        <v>309</v>
      </c>
      <c r="L5" s="28" t="s">
        <v>67</v>
      </c>
      <c r="M5"/>
      <c r="N5"/>
    </row>
    <row r="6" spans="2:15" ht="27.4" hidden="1" customHeight="1" x14ac:dyDescent="0.25">
      <c r="B6" s="93" t="s">
        <v>160</v>
      </c>
      <c r="C6" s="33">
        <v>2008</v>
      </c>
      <c r="D6" s="33">
        <v>2020</v>
      </c>
      <c r="E6" s="33"/>
      <c r="F6" s="33">
        <v>2020</v>
      </c>
      <c r="G6" s="113">
        <v>2011</v>
      </c>
      <c r="H6" s="113" t="s">
        <v>195</v>
      </c>
      <c r="I6" s="113">
        <v>2019</v>
      </c>
      <c r="J6" s="33">
        <v>2005</v>
      </c>
      <c r="K6" s="33"/>
      <c r="L6" s="33">
        <v>2020</v>
      </c>
      <c r="M6"/>
      <c r="N6"/>
    </row>
    <row r="7" spans="2:15" ht="24.95" customHeight="1" x14ac:dyDescent="0.25">
      <c r="B7" s="133" t="s">
        <v>317</v>
      </c>
      <c r="C7" s="33" t="s">
        <v>319</v>
      </c>
      <c r="D7" s="33" t="s">
        <v>319</v>
      </c>
      <c r="E7" s="33" t="s">
        <v>8</v>
      </c>
      <c r="F7" s="33" t="s">
        <v>312</v>
      </c>
      <c r="G7" s="113" t="s">
        <v>319</v>
      </c>
      <c r="H7" s="113" t="s">
        <v>8</v>
      </c>
      <c r="I7" s="113" t="s">
        <v>319</v>
      </c>
      <c r="J7" s="33" t="s">
        <v>8</v>
      </c>
      <c r="K7" s="33" t="s">
        <v>325</v>
      </c>
      <c r="L7" s="33" t="s">
        <v>8</v>
      </c>
      <c r="M7"/>
      <c r="N7"/>
    </row>
    <row r="8" spans="2:15" ht="30" customHeight="1" x14ac:dyDescent="0.25">
      <c r="B8" s="133" t="s">
        <v>318</v>
      </c>
      <c r="C8" s="33" t="s">
        <v>319</v>
      </c>
      <c r="D8" s="33" t="s">
        <v>319</v>
      </c>
      <c r="E8" s="33" t="s">
        <v>319</v>
      </c>
      <c r="F8" s="33" t="s">
        <v>312</v>
      </c>
      <c r="G8" s="113" t="s">
        <v>319</v>
      </c>
      <c r="H8" s="113"/>
      <c r="I8" s="113" t="s">
        <v>319</v>
      </c>
      <c r="J8" s="33" t="s">
        <v>319</v>
      </c>
      <c r="K8" s="33" t="s">
        <v>325</v>
      </c>
      <c r="L8" s="33" t="s">
        <v>319</v>
      </c>
      <c r="M8"/>
      <c r="N8"/>
    </row>
    <row r="9" spans="2:15" ht="24" customHeight="1" x14ac:dyDescent="0.25">
      <c r="B9" s="133" t="s">
        <v>320</v>
      </c>
      <c r="C9" s="33" t="s">
        <v>8</v>
      </c>
      <c r="D9" s="33" t="s">
        <v>8</v>
      </c>
      <c r="E9" s="33" t="s">
        <v>8</v>
      </c>
      <c r="F9" s="33" t="s">
        <v>7</v>
      </c>
      <c r="G9" s="113" t="s">
        <v>8</v>
      </c>
      <c r="H9" s="113"/>
      <c r="I9" s="113" t="s">
        <v>7</v>
      </c>
      <c r="J9" s="33" t="s">
        <v>8</v>
      </c>
      <c r="K9" s="33" t="s">
        <v>7</v>
      </c>
      <c r="L9" s="33" t="s">
        <v>8</v>
      </c>
      <c r="M9"/>
      <c r="N9"/>
    </row>
    <row r="10" spans="2:15" ht="24" customHeight="1" x14ac:dyDescent="0.25">
      <c r="B10" s="133" t="s">
        <v>265</v>
      </c>
      <c r="C10" s="33" t="s">
        <v>8</v>
      </c>
      <c r="D10" s="33" t="s">
        <v>7</v>
      </c>
      <c r="E10" s="33" t="s">
        <v>7</v>
      </c>
      <c r="F10" s="33" t="s">
        <v>7</v>
      </c>
      <c r="G10" s="113" t="s">
        <v>7</v>
      </c>
      <c r="H10" s="113" t="s">
        <v>50</v>
      </c>
      <c r="I10" s="113" t="s">
        <v>8</v>
      </c>
      <c r="J10" s="33" t="s">
        <v>8</v>
      </c>
      <c r="K10" s="33" t="s">
        <v>7</v>
      </c>
      <c r="L10" s="33" t="s">
        <v>7</v>
      </c>
      <c r="M10"/>
      <c r="N10"/>
    </row>
    <row r="11" spans="2:15" ht="24" customHeight="1" x14ac:dyDescent="0.25">
      <c r="B11" s="133" t="s">
        <v>33</v>
      </c>
      <c r="C11" s="33" t="s">
        <v>172</v>
      </c>
      <c r="D11" s="33" t="s">
        <v>6</v>
      </c>
      <c r="E11" s="33">
        <v>12.1</v>
      </c>
      <c r="F11" s="33">
        <v>10.4</v>
      </c>
      <c r="G11" s="113">
        <v>5.7</v>
      </c>
      <c r="H11" s="113" t="s">
        <v>6</v>
      </c>
      <c r="I11" s="113" t="s">
        <v>6</v>
      </c>
      <c r="J11" s="33">
        <v>10.4</v>
      </c>
      <c r="K11" s="33" t="s">
        <v>6</v>
      </c>
      <c r="L11" s="33">
        <v>12.1</v>
      </c>
      <c r="M11"/>
      <c r="N11"/>
    </row>
    <row r="12" spans="2:15" ht="90" customHeight="1" x14ac:dyDescent="0.25">
      <c r="B12" s="133" t="s">
        <v>34</v>
      </c>
      <c r="C12" s="33" t="s">
        <v>63</v>
      </c>
      <c r="D12" s="33" t="s">
        <v>66</v>
      </c>
      <c r="E12" s="33" t="s">
        <v>321</v>
      </c>
      <c r="F12" s="33" t="s">
        <v>64</v>
      </c>
      <c r="G12" s="113" t="s">
        <v>279</v>
      </c>
      <c r="H12" s="113" t="s">
        <v>193</v>
      </c>
      <c r="I12" s="113" t="s">
        <v>65</v>
      </c>
      <c r="J12" s="33" t="s">
        <v>68</v>
      </c>
      <c r="K12" s="33" t="s">
        <v>326</v>
      </c>
      <c r="L12" s="33" t="s">
        <v>280</v>
      </c>
      <c r="M12"/>
      <c r="N12"/>
    </row>
    <row r="13" spans="2:15" ht="24" customHeight="1" x14ac:dyDescent="0.25">
      <c r="B13" s="133" t="s">
        <v>287</v>
      </c>
      <c r="C13" s="33" t="s">
        <v>288</v>
      </c>
      <c r="D13" s="33" t="s">
        <v>289</v>
      </c>
      <c r="E13" s="33" t="s">
        <v>288</v>
      </c>
      <c r="F13" s="33" t="s">
        <v>288</v>
      </c>
      <c r="G13" s="113" t="s">
        <v>288</v>
      </c>
      <c r="H13" s="113" t="s">
        <v>288</v>
      </c>
      <c r="I13" s="113" t="s">
        <v>288</v>
      </c>
      <c r="J13" s="33" t="s">
        <v>288</v>
      </c>
      <c r="K13" s="33" t="s">
        <v>288</v>
      </c>
      <c r="L13" s="33" t="s">
        <v>288</v>
      </c>
      <c r="M13"/>
      <c r="N13"/>
    </row>
    <row r="14" spans="2:15" ht="24" customHeight="1" x14ac:dyDescent="0.25">
      <c r="B14" s="133" t="s">
        <v>84</v>
      </c>
      <c r="C14" s="33" t="s">
        <v>8</v>
      </c>
      <c r="D14" s="33" t="s">
        <v>8</v>
      </c>
      <c r="E14" s="33" t="s">
        <v>8</v>
      </c>
      <c r="F14" s="33" t="s">
        <v>8</v>
      </c>
      <c r="G14" s="113" t="s">
        <v>8</v>
      </c>
      <c r="H14" s="113" t="s">
        <v>8</v>
      </c>
      <c r="I14" s="113" t="s">
        <v>8</v>
      </c>
      <c r="J14" s="33" t="s">
        <v>8</v>
      </c>
      <c r="K14" s="33" t="s">
        <v>8</v>
      </c>
      <c r="L14" s="33" t="s">
        <v>83</v>
      </c>
      <c r="M14"/>
      <c r="N14"/>
    </row>
    <row r="15" spans="2:15" ht="24" customHeight="1" x14ac:dyDescent="0.25">
      <c r="B15" s="133" t="s">
        <v>35</v>
      </c>
      <c r="C15" s="33" t="s">
        <v>51</v>
      </c>
      <c r="D15" s="33" t="s">
        <v>51</v>
      </c>
      <c r="E15" s="33" t="s">
        <v>51</v>
      </c>
      <c r="F15" s="33" t="s">
        <v>51</v>
      </c>
      <c r="G15" s="113" t="s">
        <v>51</v>
      </c>
      <c r="H15" s="113" t="s">
        <v>51</v>
      </c>
      <c r="I15" s="113" t="s">
        <v>51</v>
      </c>
      <c r="J15" s="33" t="s">
        <v>51</v>
      </c>
      <c r="K15" s="33" t="s">
        <v>51</v>
      </c>
      <c r="L15" s="33" t="s">
        <v>51</v>
      </c>
      <c r="M15"/>
      <c r="N15"/>
    </row>
    <row r="16" spans="2:15" ht="24" customHeight="1" x14ac:dyDescent="0.25">
      <c r="B16" s="133" t="s">
        <v>36</v>
      </c>
      <c r="C16" s="34" t="s">
        <v>267</v>
      </c>
      <c r="D16" s="34" t="s">
        <v>267</v>
      </c>
      <c r="E16" s="34" t="s">
        <v>267</v>
      </c>
      <c r="F16" s="34" t="s">
        <v>267</v>
      </c>
      <c r="G16" s="114" t="s">
        <v>268</v>
      </c>
      <c r="H16" s="114" t="s">
        <v>52</v>
      </c>
      <c r="I16" s="114" t="s">
        <v>267</v>
      </c>
      <c r="J16" s="34" t="s">
        <v>267</v>
      </c>
      <c r="K16" s="34" t="s">
        <v>267</v>
      </c>
      <c r="L16" s="34" t="s">
        <v>267</v>
      </c>
      <c r="M16"/>
      <c r="N16"/>
    </row>
    <row r="17" spans="2:14" ht="24" customHeight="1" x14ac:dyDescent="0.25">
      <c r="B17" s="133" t="s">
        <v>37</v>
      </c>
      <c r="C17" s="35">
        <v>5500</v>
      </c>
      <c r="D17" s="35">
        <v>4500</v>
      </c>
      <c r="E17" s="35">
        <v>5000</v>
      </c>
      <c r="F17" s="35">
        <v>10000</v>
      </c>
      <c r="G17" s="115">
        <v>5000</v>
      </c>
      <c r="H17" s="115">
        <v>5000</v>
      </c>
      <c r="I17" s="115">
        <v>7500</v>
      </c>
      <c r="J17" s="35">
        <v>4000</v>
      </c>
      <c r="K17" s="35">
        <v>3800</v>
      </c>
      <c r="L17" s="35" t="s">
        <v>6</v>
      </c>
      <c r="M17"/>
      <c r="N17"/>
    </row>
    <row r="18" spans="2:14" ht="24" customHeight="1" x14ac:dyDescent="0.25">
      <c r="B18" s="133" t="s">
        <v>38</v>
      </c>
      <c r="C18" s="33" t="s">
        <v>207</v>
      </c>
      <c r="D18" s="131">
        <v>5</v>
      </c>
      <c r="E18" s="131">
        <v>10</v>
      </c>
      <c r="F18" s="131">
        <v>7</v>
      </c>
      <c r="G18" s="113" t="s">
        <v>278</v>
      </c>
      <c r="H18" s="116">
        <v>7</v>
      </c>
      <c r="I18" s="132">
        <v>8</v>
      </c>
      <c r="J18" s="131">
        <v>10</v>
      </c>
      <c r="K18" s="131">
        <v>7</v>
      </c>
      <c r="L18" s="131">
        <v>8</v>
      </c>
      <c r="M18"/>
      <c r="N18"/>
    </row>
    <row r="19" spans="2:14" ht="24" customHeight="1" x14ac:dyDescent="0.25">
      <c r="B19" s="133" t="s">
        <v>40</v>
      </c>
      <c r="C19" s="33" t="s">
        <v>8</v>
      </c>
      <c r="D19" s="33" t="s">
        <v>7</v>
      </c>
      <c r="E19" s="33" t="s">
        <v>7</v>
      </c>
      <c r="F19" s="33" t="s">
        <v>8</v>
      </c>
      <c r="G19" s="113" t="s">
        <v>7</v>
      </c>
      <c r="H19" s="113" t="s">
        <v>7</v>
      </c>
      <c r="I19" s="113" t="s">
        <v>8</v>
      </c>
      <c r="J19" s="33" t="s">
        <v>7</v>
      </c>
      <c r="K19" s="33" t="s">
        <v>7</v>
      </c>
      <c r="L19" s="33" t="s">
        <v>7</v>
      </c>
      <c r="M19"/>
      <c r="N19"/>
    </row>
    <row r="20" spans="2:14" ht="24" customHeight="1" x14ac:dyDescent="0.25">
      <c r="B20" s="133" t="s">
        <v>42</v>
      </c>
      <c r="C20" s="33" t="s">
        <v>7</v>
      </c>
      <c r="D20" s="33" t="s">
        <v>8</v>
      </c>
      <c r="E20" s="33" t="s">
        <v>8</v>
      </c>
      <c r="F20" s="33" t="s">
        <v>8</v>
      </c>
      <c r="G20" s="113" t="s">
        <v>7</v>
      </c>
      <c r="H20" s="113" t="s">
        <v>6</v>
      </c>
      <c r="I20" s="113" t="s">
        <v>8</v>
      </c>
      <c r="J20" s="33" t="s">
        <v>8</v>
      </c>
      <c r="K20" s="33" t="s">
        <v>8</v>
      </c>
      <c r="L20" s="33" t="s">
        <v>8</v>
      </c>
      <c r="M20"/>
      <c r="N20"/>
    </row>
    <row r="21" spans="2:14" ht="24" customHeight="1" x14ac:dyDescent="0.25">
      <c r="B21" s="133" t="s">
        <v>39</v>
      </c>
      <c r="C21" s="33" t="s">
        <v>54</v>
      </c>
      <c r="D21" s="33" t="s">
        <v>54</v>
      </c>
      <c r="E21" s="33" t="s">
        <v>322</v>
      </c>
      <c r="F21" s="33" t="s">
        <v>54</v>
      </c>
      <c r="G21" s="113" t="s">
        <v>54</v>
      </c>
      <c r="H21" s="113" t="s">
        <v>54</v>
      </c>
      <c r="I21" s="113" t="s">
        <v>54</v>
      </c>
      <c r="J21" s="33" t="s">
        <v>53</v>
      </c>
      <c r="K21" s="33" t="s">
        <v>6</v>
      </c>
      <c r="L21" s="33" t="s">
        <v>54</v>
      </c>
      <c r="M21"/>
      <c r="N21"/>
    </row>
    <row r="22" spans="2:14" ht="24" customHeight="1" x14ac:dyDescent="0.25">
      <c r="B22" s="133" t="s">
        <v>285</v>
      </c>
      <c r="C22" s="33">
        <v>2.5</v>
      </c>
      <c r="D22" s="94">
        <f>200/60</f>
        <v>3.3333333333333335</v>
      </c>
      <c r="E22" s="131">
        <v>1</v>
      </c>
      <c r="F22" s="33">
        <v>2</v>
      </c>
      <c r="G22" s="113">
        <v>1.5</v>
      </c>
      <c r="H22" s="113">
        <v>1.5</v>
      </c>
      <c r="I22" s="113">
        <v>2</v>
      </c>
      <c r="J22" s="33">
        <v>0.5</v>
      </c>
      <c r="K22" s="33" t="s">
        <v>6</v>
      </c>
      <c r="L22" s="33">
        <f>90/60</f>
        <v>1.5</v>
      </c>
      <c r="M22"/>
      <c r="N22"/>
    </row>
    <row r="23" spans="2:14" ht="24" customHeight="1" x14ac:dyDescent="0.25">
      <c r="B23" s="133" t="s">
        <v>284</v>
      </c>
      <c r="C23" s="33">
        <v>5</v>
      </c>
      <c r="D23" s="33">
        <v>6.5</v>
      </c>
      <c r="E23" s="33" t="s">
        <v>6</v>
      </c>
      <c r="F23" s="33" t="s">
        <v>6</v>
      </c>
      <c r="G23" s="113">
        <v>5</v>
      </c>
      <c r="H23" s="113" t="s">
        <v>6</v>
      </c>
      <c r="I23" s="113">
        <v>6</v>
      </c>
      <c r="J23" s="33" t="s">
        <v>55</v>
      </c>
      <c r="K23" s="33" t="s">
        <v>6</v>
      </c>
      <c r="L23" s="33" t="s">
        <v>6</v>
      </c>
      <c r="M23"/>
      <c r="N23"/>
    </row>
    <row r="24" spans="2:14" ht="24" customHeight="1" x14ac:dyDescent="0.25">
      <c r="B24" s="133" t="s">
        <v>41</v>
      </c>
      <c r="C24" s="33" t="s">
        <v>20</v>
      </c>
      <c r="D24" s="33" t="s">
        <v>20</v>
      </c>
      <c r="E24" s="33" t="s">
        <v>323</v>
      </c>
      <c r="F24" s="33" t="s">
        <v>20</v>
      </c>
      <c r="G24" s="113" t="s">
        <v>20</v>
      </c>
      <c r="H24" s="113" t="s">
        <v>20</v>
      </c>
      <c r="I24" s="113" t="s">
        <v>56</v>
      </c>
      <c r="J24" s="33" t="s">
        <v>20</v>
      </c>
      <c r="K24" s="33" t="s">
        <v>6</v>
      </c>
      <c r="L24" s="33" t="s">
        <v>6</v>
      </c>
      <c r="M24"/>
      <c r="N24"/>
    </row>
    <row r="25" spans="2:14" ht="24" customHeight="1" x14ac:dyDescent="0.25">
      <c r="B25" s="133" t="s">
        <v>286</v>
      </c>
      <c r="C25" s="33">
        <v>13</v>
      </c>
      <c r="D25" s="33">
        <v>47</v>
      </c>
      <c r="E25" s="33">
        <v>26.5</v>
      </c>
      <c r="F25" s="33">
        <v>26</v>
      </c>
      <c r="G25" s="113">
        <v>22</v>
      </c>
      <c r="H25" s="113">
        <v>13.9</v>
      </c>
      <c r="I25" s="132">
        <v>18.3</v>
      </c>
      <c r="J25" s="131">
        <v>37.9</v>
      </c>
      <c r="K25" s="33" t="s">
        <v>6</v>
      </c>
      <c r="L25" s="131">
        <v>15.5</v>
      </c>
      <c r="M25"/>
      <c r="N25"/>
    </row>
    <row r="26" spans="2:14" ht="24" customHeight="1" x14ac:dyDescent="0.25">
      <c r="B26" s="133" t="s">
        <v>43</v>
      </c>
      <c r="C26" s="33" t="s">
        <v>57</v>
      </c>
      <c r="D26" s="33" t="s">
        <v>62</v>
      </c>
      <c r="E26" s="33" t="s">
        <v>324</v>
      </c>
      <c r="F26" s="33" t="s">
        <v>58</v>
      </c>
      <c r="G26" s="113" t="s">
        <v>59</v>
      </c>
      <c r="H26" s="113" t="s">
        <v>192</v>
      </c>
      <c r="I26" s="113" t="s">
        <v>60</v>
      </c>
      <c r="J26" s="33" t="s">
        <v>61</v>
      </c>
      <c r="K26" s="33" t="s">
        <v>6</v>
      </c>
      <c r="L26" s="35" t="s">
        <v>6</v>
      </c>
      <c r="M26"/>
      <c r="N26"/>
    </row>
    <row r="27" spans="2:14" ht="24" customHeight="1" x14ac:dyDescent="0.25">
      <c r="B27" s="133" t="s">
        <v>282</v>
      </c>
      <c r="C27" s="33">
        <v>1</v>
      </c>
      <c r="D27" s="33">
        <v>1</v>
      </c>
      <c r="E27" s="33">
        <v>1</v>
      </c>
      <c r="F27" s="33">
        <v>1</v>
      </c>
      <c r="G27" s="113">
        <v>1</v>
      </c>
      <c r="H27" s="113" t="s">
        <v>6</v>
      </c>
      <c r="I27" s="113">
        <v>1</v>
      </c>
      <c r="J27" s="33">
        <v>1</v>
      </c>
      <c r="K27" s="33" t="s">
        <v>6</v>
      </c>
      <c r="L27" s="35" t="s">
        <v>6</v>
      </c>
      <c r="M27"/>
      <c r="N27"/>
    </row>
    <row r="28" spans="2:14" ht="15.95" customHeight="1" x14ac:dyDescent="0.25">
      <c r="B28"/>
      <c r="C28"/>
      <c r="D28"/>
      <c r="E28"/>
      <c r="F28"/>
      <c r="G28"/>
      <c r="H28"/>
      <c r="I28"/>
      <c r="J28"/>
      <c r="K28"/>
      <c r="L28"/>
      <c r="M28"/>
      <c r="N28"/>
    </row>
    <row r="29" spans="2:14" ht="15.95" customHeight="1" x14ac:dyDescent="0.25">
      <c r="B29"/>
      <c r="C29"/>
      <c r="D29"/>
      <c r="E29"/>
      <c r="F29"/>
      <c r="G29"/>
      <c r="H29"/>
      <c r="I29"/>
      <c r="J29"/>
      <c r="K29"/>
      <c r="L29"/>
      <c r="M29"/>
      <c r="N29"/>
    </row>
    <row r="30" spans="2:14" ht="15.95" customHeight="1" x14ac:dyDescent="0.25">
      <c r="B30"/>
      <c r="C30"/>
      <c r="D30"/>
      <c r="E30"/>
      <c r="F30"/>
      <c r="G30"/>
      <c r="H30"/>
      <c r="I30"/>
      <c r="J30"/>
      <c r="K30"/>
      <c r="L30"/>
      <c r="M30"/>
      <c r="N30"/>
    </row>
    <row r="31" spans="2:14" ht="54" customHeight="1" x14ac:dyDescent="0.25">
      <c r="B31" s="27" t="s">
        <v>228</v>
      </c>
      <c r="C31" s="28" t="s">
        <v>252</v>
      </c>
      <c r="D31" s="28" t="s">
        <v>227</v>
      </c>
      <c r="E31"/>
      <c r="F31"/>
      <c r="G31"/>
      <c r="H31"/>
      <c r="I31"/>
      <c r="J31"/>
      <c r="K31"/>
      <c r="L31"/>
      <c r="M31"/>
      <c r="N31"/>
    </row>
    <row r="32" spans="2:14" ht="24" customHeight="1" x14ac:dyDescent="0.2">
      <c r="B32" s="133" t="s">
        <v>265</v>
      </c>
      <c r="C32" s="113" t="s">
        <v>7</v>
      </c>
      <c r="D32" s="33" t="s">
        <v>7</v>
      </c>
      <c r="E32" s="142"/>
    </row>
    <row r="33" spans="2:12" ht="24" customHeight="1" x14ac:dyDescent="0.2">
      <c r="B33" s="133" t="s">
        <v>33</v>
      </c>
      <c r="C33" s="113">
        <v>12.1</v>
      </c>
      <c r="D33" s="33">
        <v>13.3</v>
      </c>
      <c r="E33" s="142"/>
    </row>
    <row r="34" spans="2:12" ht="24" customHeight="1" x14ac:dyDescent="0.2">
      <c r="B34" s="133" t="s">
        <v>266</v>
      </c>
      <c r="C34" s="113" t="s">
        <v>215</v>
      </c>
      <c r="D34" s="33" t="s">
        <v>215</v>
      </c>
      <c r="E34" s="142"/>
    </row>
    <row r="35" spans="2:12" ht="32.65" customHeight="1" x14ac:dyDescent="0.2">
      <c r="B35" s="133" t="s">
        <v>263</v>
      </c>
      <c r="C35" s="113" t="s">
        <v>295</v>
      </c>
      <c r="D35" s="33" t="s">
        <v>216</v>
      </c>
      <c r="E35" s="142"/>
      <c r="L35" s="2"/>
    </row>
    <row r="36" spans="2:12" ht="24" customHeight="1" x14ac:dyDescent="0.2">
      <c r="B36" s="133" t="s">
        <v>208</v>
      </c>
      <c r="C36" s="113">
        <v>200</v>
      </c>
      <c r="D36" s="33">
        <v>200</v>
      </c>
      <c r="E36" s="142"/>
      <c r="L36" s="2"/>
    </row>
    <row r="37" spans="2:12" ht="24" customHeight="1" x14ac:dyDescent="0.2">
      <c r="B37" s="133" t="s">
        <v>209</v>
      </c>
      <c r="C37" s="113" t="s">
        <v>217</v>
      </c>
      <c r="D37" s="33" t="s">
        <v>218</v>
      </c>
      <c r="E37" s="142"/>
    </row>
    <row r="38" spans="2:12" ht="24" customHeight="1" x14ac:dyDescent="0.2">
      <c r="B38" s="133" t="s">
        <v>211</v>
      </c>
      <c r="C38" s="115">
        <v>2200</v>
      </c>
      <c r="D38" s="33" t="s">
        <v>221</v>
      </c>
      <c r="E38" s="142"/>
    </row>
    <row r="39" spans="2:12" ht="24" customHeight="1" x14ac:dyDescent="0.2">
      <c r="B39" s="133" t="s">
        <v>212</v>
      </c>
      <c r="C39" s="113" t="s">
        <v>293</v>
      </c>
      <c r="D39" s="94" t="s">
        <v>294</v>
      </c>
      <c r="E39" s="143"/>
      <c r="L39" s="2"/>
    </row>
    <row r="40" spans="2:12" ht="24" customHeight="1" x14ac:dyDescent="0.2">
      <c r="B40" s="133" t="s">
        <v>213</v>
      </c>
      <c r="C40" s="113" t="s">
        <v>222</v>
      </c>
      <c r="D40" s="33" t="s">
        <v>223</v>
      </c>
      <c r="E40" s="142"/>
    </row>
    <row r="41" spans="2:12" ht="24" customHeight="1" x14ac:dyDescent="0.2">
      <c r="B41" s="133" t="s">
        <v>214</v>
      </c>
      <c r="C41" s="113" t="s">
        <v>7</v>
      </c>
      <c r="D41" s="33" t="s">
        <v>8</v>
      </c>
      <c r="E41" s="142"/>
      <c r="L41" s="2"/>
    </row>
    <row r="42" spans="2:12" ht="24" customHeight="1" x14ac:dyDescent="0.2">
      <c r="B42" s="133" t="s">
        <v>210</v>
      </c>
      <c r="C42" s="113" t="s">
        <v>260</v>
      </c>
      <c r="D42" s="94" t="s">
        <v>261</v>
      </c>
      <c r="E42" s="143"/>
      <c r="L42" s="2"/>
    </row>
    <row r="43" spans="2:12" ht="24" customHeight="1" x14ac:dyDescent="0.2">
      <c r="B43" s="133" t="s">
        <v>39</v>
      </c>
      <c r="C43" s="113" t="s">
        <v>219</v>
      </c>
      <c r="D43" s="33" t="s">
        <v>220</v>
      </c>
      <c r="E43" s="142"/>
      <c r="L43" s="2"/>
    </row>
    <row r="44" spans="2:12" ht="24" customHeight="1" x14ac:dyDescent="0.2">
      <c r="B44" s="133" t="s">
        <v>285</v>
      </c>
      <c r="C44" s="113">
        <v>3</v>
      </c>
      <c r="D44" s="34" t="s">
        <v>262</v>
      </c>
      <c r="E44" s="144"/>
      <c r="L44" s="2"/>
    </row>
    <row r="45" spans="2:12" ht="24" customHeight="1" x14ac:dyDescent="0.2">
      <c r="B45" s="133" t="s">
        <v>284</v>
      </c>
      <c r="C45" s="115">
        <v>5</v>
      </c>
      <c r="D45" s="35">
        <v>8</v>
      </c>
      <c r="E45" s="145"/>
      <c r="L45" s="2"/>
    </row>
    <row r="46" spans="2:12" ht="24" customHeight="1" x14ac:dyDescent="0.2">
      <c r="B46" s="133" t="s">
        <v>41</v>
      </c>
      <c r="C46" s="113" t="s">
        <v>20</v>
      </c>
      <c r="D46" s="33" t="s">
        <v>281</v>
      </c>
      <c r="E46" s="142"/>
      <c r="L46" s="2"/>
    </row>
    <row r="47" spans="2:12" ht="24" customHeight="1" x14ac:dyDescent="0.2">
      <c r="B47" s="133" t="s">
        <v>283</v>
      </c>
      <c r="C47" s="113">
        <v>114</v>
      </c>
      <c r="D47" s="33">
        <v>104</v>
      </c>
      <c r="E47" s="142"/>
      <c r="L47" s="2"/>
    </row>
    <row r="48" spans="2:12" ht="24" customHeight="1" x14ac:dyDescent="0.2">
      <c r="B48" s="133" t="s">
        <v>264</v>
      </c>
      <c r="C48" s="113" t="s">
        <v>224</v>
      </c>
      <c r="D48" s="33" t="s">
        <v>225</v>
      </c>
      <c r="E48" s="142"/>
      <c r="L48" s="2"/>
    </row>
    <row r="49" spans="2:12" ht="24" customHeight="1" x14ac:dyDescent="0.2">
      <c r="B49" s="133" t="s">
        <v>282</v>
      </c>
      <c r="C49" s="113">
        <v>1</v>
      </c>
      <c r="D49" s="33">
        <v>1</v>
      </c>
      <c r="E49" s="142"/>
      <c r="L49" s="2"/>
    </row>
    <row r="50" spans="2:12" ht="15.95" customHeight="1" x14ac:dyDescent="0.2">
      <c r="L50" s="2"/>
    </row>
    <row r="53" spans="2:12" ht="15.95" customHeight="1" x14ac:dyDescent="0.2">
      <c r="L53" s="2"/>
    </row>
    <row r="55" spans="2:12" ht="15.95" customHeight="1" x14ac:dyDescent="0.2">
      <c r="L55" s="2"/>
    </row>
    <row r="56" spans="2:12" ht="15.95" customHeight="1" x14ac:dyDescent="0.2">
      <c r="L56" s="2"/>
    </row>
    <row r="57" spans="2:12" ht="15.95" customHeight="1" x14ac:dyDescent="0.2">
      <c r="L57" s="2"/>
    </row>
    <row r="59" spans="2:12" ht="15.95" customHeight="1" x14ac:dyDescent="0.2">
      <c r="L59" s="2"/>
    </row>
    <row r="61" spans="2:12" ht="15.95" customHeight="1" x14ac:dyDescent="0.2">
      <c r="L61" s="2"/>
    </row>
    <row r="63" spans="2:12" ht="15.95" customHeight="1" x14ac:dyDescent="0.2">
      <c r="L63" s="2"/>
    </row>
    <row r="65" spans="12:12" ht="15.95" customHeight="1" x14ac:dyDescent="0.2">
      <c r="L65" s="2"/>
    </row>
  </sheetData>
  <sheetProtection selectLockedCells="1" selectUnlockedCells="1"/>
  <mergeCells count="1">
    <mergeCell ref="B1:O1"/>
  </mergeCells>
  <printOptions horizontalCentered="1"/>
  <pageMargins left="0.25" right="0.25" top="0.5" bottom="0.5" header="0.3" footer="0.3"/>
  <pageSetup paperSize="9" scale="39" orientation="landscape" r:id="rId1"/>
  <rowBreaks count="1" manualBreakCount="1">
    <brk id="29" min="1"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36"/>
  <sheetViews>
    <sheetView showGridLines="0" showRowColHeaders="0" zoomScale="101" zoomScaleNormal="101" workbookViewId="0"/>
  </sheetViews>
  <sheetFormatPr defaultColWidth="9.140625" defaultRowHeight="15.95" customHeight="1" x14ac:dyDescent="0.2"/>
  <cols>
    <col min="1" max="1" width="9.140625" style="13" customWidth="1"/>
    <col min="2" max="2" width="40.5703125" style="13" customWidth="1"/>
    <col min="3" max="12" width="9.140625" style="13"/>
    <col min="13" max="13" width="9.140625" style="13" customWidth="1"/>
    <col min="14" max="14" width="20.42578125" style="13" hidden="1" customWidth="1"/>
    <col min="15" max="24" width="12.5703125" style="13" hidden="1" customWidth="1"/>
    <col min="25" max="25" width="9.140625" style="13" customWidth="1"/>
    <col min="26" max="16384" width="9.140625" style="13"/>
  </cols>
  <sheetData>
    <row r="1" spans="2:25" s="3" customFormat="1" ht="50.1" customHeight="1" x14ac:dyDescent="0.2"/>
    <row r="2" spans="2:25" ht="15.95" customHeight="1" x14ac:dyDescent="0.25">
      <c r="B2" s="11"/>
    </row>
    <row r="3" spans="2:25" ht="15.95" customHeight="1" x14ac:dyDescent="0.25">
      <c r="B3" s="16" t="s">
        <v>16</v>
      </c>
      <c r="C3" s="11"/>
      <c r="D3" s="11"/>
      <c r="E3" s="11"/>
    </row>
    <row r="4" spans="2:25" ht="15.95" customHeight="1" x14ac:dyDescent="0.3">
      <c r="B4" s="14"/>
      <c r="C4" s="11"/>
      <c r="D4" s="11"/>
      <c r="E4" s="11"/>
    </row>
    <row r="5" spans="2:25" ht="15.95" customHeight="1" x14ac:dyDescent="0.2">
      <c r="B5" s="38"/>
      <c r="C5" s="39"/>
      <c r="D5" s="39"/>
      <c r="E5" s="39"/>
      <c r="F5" s="40"/>
      <c r="G5" s="40"/>
      <c r="H5" s="40"/>
      <c r="I5" s="40"/>
      <c r="J5" s="40"/>
      <c r="K5" s="40"/>
      <c r="L5" s="40"/>
      <c r="M5" s="40"/>
      <c r="N5" s="54" t="s">
        <v>27</v>
      </c>
      <c r="O5" s="54"/>
      <c r="P5" s="54"/>
      <c r="Q5" s="54"/>
      <c r="R5" s="55"/>
      <c r="S5" s="55"/>
      <c r="T5" s="55"/>
      <c r="U5" s="55"/>
      <c r="V5" s="55"/>
      <c r="W5" s="54"/>
      <c r="X5" s="55"/>
      <c r="Y5" s="41"/>
    </row>
    <row r="6" spans="2:25" ht="33.75" x14ac:dyDescent="0.25">
      <c r="B6" s="41"/>
      <c r="C6"/>
      <c r="D6" s="42"/>
      <c r="E6" s="42"/>
      <c r="F6" s="41"/>
      <c r="G6" s="41"/>
      <c r="H6" s="41"/>
      <c r="I6" s="41"/>
      <c r="J6" s="41"/>
      <c r="K6" s="41"/>
      <c r="L6" s="41"/>
      <c r="M6" s="41"/>
      <c r="N6" s="91" t="s">
        <v>25</v>
      </c>
      <c r="O6" s="92" t="s">
        <v>44</v>
      </c>
      <c r="P6" s="92" t="s">
        <v>308</v>
      </c>
      <c r="Q6" s="92" t="s">
        <v>45</v>
      </c>
      <c r="R6" s="92" t="s">
        <v>46</v>
      </c>
      <c r="S6" s="92" t="s">
        <v>47</v>
      </c>
      <c r="T6" s="92" t="s">
        <v>48</v>
      </c>
      <c r="U6" s="92" t="s">
        <v>49</v>
      </c>
      <c r="V6" s="92" t="s">
        <v>309</v>
      </c>
      <c r="W6" s="92" t="s">
        <v>67</v>
      </c>
      <c r="X6" s="92" t="s">
        <v>24</v>
      </c>
      <c r="Y6" s="41"/>
    </row>
    <row r="7" spans="2:25" ht="15.95" customHeight="1" x14ac:dyDescent="0.2">
      <c r="B7" s="43"/>
      <c r="C7" s="43"/>
      <c r="D7" s="43"/>
      <c r="E7" s="43"/>
      <c r="F7" s="43"/>
      <c r="G7" s="43"/>
      <c r="H7" s="43"/>
      <c r="I7" s="43"/>
      <c r="J7" s="43"/>
      <c r="K7" s="43"/>
      <c r="L7" s="43"/>
      <c r="M7" s="43"/>
      <c r="N7" s="49" t="s">
        <v>21</v>
      </c>
      <c r="O7" s="50"/>
      <c r="P7" s="51"/>
      <c r="Q7" s="51"/>
      <c r="R7" s="50"/>
      <c r="S7" s="51"/>
      <c r="T7" s="50"/>
      <c r="U7" s="51"/>
      <c r="V7" s="51"/>
      <c r="W7" s="51"/>
      <c r="X7" s="51"/>
      <c r="Y7" s="43"/>
    </row>
    <row r="8" spans="2:25" ht="15.95" customHeight="1" x14ac:dyDescent="0.2">
      <c r="B8" s="43"/>
      <c r="C8" s="43"/>
      <c r="D8" s="43"/>
      <c r="E8" s="43"/>
      <c r="F8" s="43"/>
      <c r="G8" s="43"/>
      <c r="H8" s="43"/>
      <c r="I8" s="43"/>
      <c r="J8" s="43"/>
      <c r="K8" s="43"/>
      <c r="L8" s="43"/>
      <c r="M8" s="43"/>
      <c r="N8" s="52" t="s">
        <v>22</v>
      </c>
      <c r="O8" s="56">
        <v>52258</v>
      </c>
      <c r="P8" s="56"/>
      <c r="Q8" s="56"/>
      <c r="R8" s="56">
        <v>142470</v>
      </c>
      <c r="S8" s="56"/>
      <c r="T8" s="56">
        <v>50000</v>
      </c>
      <c r="U8" s="56">
        <v>43100</v>
      </c>
      <c r="V8" s="56"/>
      <c r="W8" s="56">
        <v>199920</v>
      </c>
      <c r="X8" s="56"/>
      <c r="Y8" s="43"/>
    </row>
    <row r="9" spans="2:25" ht="15.95" customHeight="1" x14ac:dyDescent="0.2">
      <c r="B9" s="43"/>
      <c r="C9" s="43"/>
      <c r="D9" s="43"/>
      <c r="E9" s="43"/>
      <c r="F9" s="43"/>
      <c r="G9" s="43"/>
      <c r="H9" s="43"/>
      <c r="I9" s="43"/>
      <c r="J9" s="43"/>
      <c r="K9" s="43"/>
      <c r="L9" s="43"/>
      <c r="M9" s="43"/>
      <c r="N9" s="53" t="s">
        <v>23</v>
      </c>
      <c r="O9" s="83">
        <v>44545</v>
      </c>
      <c r="P9" s="83">
        <v>39900</v>
      </c>
      <c r="Q9" s="83"/>
      <c r="R9" s="83">
        <v>118911</v>
      </c>
      <c r="S9" s="83"/>
      <c r="T9" s="83">
        <v>25000</v>
      </c>
      <c r="U9" s="83">
        <v>31525</v>
      </c>
      <c r="V9" s="83">
        <v>85950</v>
      </c>
      <c r="W9" s="83">
        <v>199920</v>
      </c>
      <c r="X9" s="83"/>
      <c r="Y9" s="43"/>
    </row>
    <row r="10" spans="2:25" ht="15.95" customHeight="1" x14ac:dyDescent="0.25">
      <c r="B10" s="43"/>
      <c r="C10" s="43"/>
      <c r="D10" s="43"/>
      <c r="E10" s="43"/>
      <c r="F10" s="43"/>
      <c r="G10" s="43"/>
      <c r="H10" s="43"/>
      <c r="I10" s="43"/>
      <c r="J10" s="43"/>
      <c r="K10" s="43"/>
      <c r="L10" s="43"/>
      <c r="M10" s="43"/>
      <c r="N10"/>
      <c r="O10"/>
      <c r="P10"/>
      <c r="Q10"/>
      <c r="R10"/>
      <c r="S10"/>
      <c r="T10"/>
      <c r="U10"/>
      <c r="V10"/>
      <c r="W10"/>
      <c r="X10"/>
      <c r="Y10" s="43"/>
    </row>
    <row r="11" spans="2:25" ht="15.95" customHeight="1" x14ac:dyDescent="0.25">
      <c r="B11" s="43"/>
      <c r="C11" s="43"/>
      <c r="D11" s="43"/>
      <c r="E11" s="43"/>
      <c r="F11" s="43"/>
      <c r="G11" s="43"/>
      <c r="H11" s="43"/>
      <c r="I11" s="43"/>
      <c r="J11" s="43"/>
      <c r="K11" s="43"/>
      <c r="L11" s="43"/>
      <c r="M11" s="43"/>
      <c r="N11"/>
      <c r="O11"/>
      <c r="P11"/>
      <c r="Q11"/>
      <c r="R11"/>
      <c r="S11"/>
      <c r="T11"/>
      <c r="U11"/>
      <c r="V11"/>
      <c r="W11"/>
      <c r="X11"/>
      <c r="Y11" s="43"/>
    </row>
    <row r="12" spans="2:25" ht="15.95" customHeight="1" x14ac:dyDescent="0.25">
      <c r="B12" s="44"/>
      <c r="C12" s="44"/>
      <c r="D12" s="44"/>
      <c r="E12" s="44"/>
      <c r="F12" s="44"/>
      <c r="G12" s="44"/>
      <c r="H12" s="44"/>
      <c r="I12" s="44"/>
      <c r="J12" s="44"/>
      <c r="K12" s="44"/>
      <c r="L12" s="44"/>
      <c r="M12" s="44"/>
      <c r="N12"/>
      <c r="O12"/>
      <c r="P12"/>
      <c r="Q12"/>
      <c r="R12"/>
      <c r="S12"/>
      <c r="T12"/>
      <c r="U12"/>
      <c r="V12"/>
      <c r="W12"/>
      <c r="X12"/>
      <c r="Y12" s="44"/>
    </row>
    <row r="13" spans="2:25" ht="15.95" customHeight="1" x14ac:dyDescent="0.25">
      <c r="B13" s="43"/>
      <c r="C13" s="43"/>
      <c r="D13" s="43"/>
      <c r="E13" s="43"/>
      <c r="F13" s="43"/>
      <c r="G13" s="43"/>
      <c r="H13" s="43"/>
      <c r="I13" s="43"/>
      <c r="J13" s="43"/>
      <c r="K13" s="43"/>
      <c r="L13" s="43"/>
      <c r="M13" s="43"/>
      <c r="N13"/>
      <c r="O13"/>
      <c r="P13"/>
      <c r="Q13"/>
      <c r="R13"/>
      <c r="S13"/>
      <c r="T13"/>
      <c r="U13"/>
      <c r="V13"/>
      <c r="W13"/>
      <c r="X13"/>
      <c r="Y13" s="43"/>
    </row>
    <row r="14" spans="2:25" ht="15.95" customHeight="1" x14ac:dyDescent="0.2">
      <c r="B14" s="43"/>
      <c r="C14" s="43"/>
      <c r="D14" s="43"/>
      <c r="E14" s="43"/>
      <c r="F14" s="43"/>
      <c r="G14" s="43"/>
      <c r="H14" s="43"/>
      <c r="I14" s="43"/>
      <c r="J14" s="43"/>
      <c r="K14" s="43"/>
      <c r="L14" s="43"/>
      <c r="M14" s="43"/>
      <c r="Y14" s="43"/>
    </row>
    <row r="15" spans="2:25" ht="33.75" x14ac:dyDescent="0.2">
      <c r="B15" s="43"/>
      <c r="C15" s="43"/>
      <c r="D15" s="43"/>
      <c r="E15" s="43"/>
      <c r="F15" s="43"/>
      <c r="G15" s="43"/>
      <c r="H15" s="43"/>
      <c r="I15" s="43"/>
      <c r="J15" s="43"/>
      <c r="K15" s="43"/>
      <c r="L15" s="43"/>
      <c r="M15" s="43"/>
      <c r="N15" s="91" t="s">
        <v>26</v>
      </c>
      <c r="O15" s="92" t="s">
        <v>226</v>
      </c>
      <c r="P15" s="92" t="s">
        <v>227</v>
      </c>
      <c r="Q15" s="92"/>
      <c r="R15" s="92"/>
      <c r="S15" s="92"/>
      <c r="T15" s="92"/>
      <c r="U15" s="92"/>
      <c r="V15" s="92"/>
      <c r="W15" s="92"/>
      <c r="X15" s="92"/>
      <c r="Y15" s="43"/>
    </row>
    <row r="16" spans="2:25" ht="15.95" customHeight="1" x14ac:dyDescent="0.2">
      <c r="B16" s="43"/>
      <c r="C16" s="43"/>
      <c r="D16" s="43"/>
      <c r="E16" s="43"/>
      <c r="F16" s="43"/>
      <c r="G16" s="43"/>
      <c r="H16" s="43"/>
      <c r="I16" s="43"/>
      <c r="J16" s="43"/>
      <c r="K16" s="43"/>
      <c r="L16" s="43"/>
      <c r="M16" s="43"/>
      <c r="N16" s="49" t="s">
        <v>21</v>
      </c>
      <c r="O16" s="50"/>
      <c r="P16" s="51"/>
      <c r="Q16" s="51"/>
      <c r="R16" s="50"/>
      <c r="S16" s="51"/>
      <c r="T16" s="50"/>
      <c r="U16" s="51"/>
      <c r="V16" s="51"/>
      <c r="W16" s="51"/>
      <c r="X16" s="51"/>
      <c r="Y16" s="43"/>
    </row>
    <row r="17" spans="2:25" ht="15.95" customHeight="1" x14ac:dyDescent="0.2">
      <c r="B17" s="43"/>
      <c r="C17" s="43"/>
      <c r="D17" s="43"/>
      <c r="E17" s="43"/>
      <c r="F17" s="43"/>
      <c r="G17" s="43"/>
      <c r="H17" s="43"/>
      <c r="I17" s="43"/>
      <c r="J17" s="43"/>
      <c r="K17" s="43"/>
      <c r="L17" s="43"/>
      <c r="M17" s="43"/>
      <c r="N17" s="52" t="s">
        <v>22</v>
      </c>
      <c r="O17" s="56">
        <v>95575</v>
      </c>
      <c r="P17" s="56">
        <v>98229</v>
      </c>
      <c r="Q17" s="56"/>
      <c r="R17" s="56"/>
      <c r="S17" s="56"/>
      <c r="T17" s="56"/>
      <c r="U17" s="56"/>
      <c r="V17" s="56"/>
      <c r="W17" s="56"/>
      <c r="X17" s="56"/>
      <c r="Y17" s="43"/>
    </row>
    <row r="18" spans="2:25" ht="15.95" customHeight="1" x14ac:dyDescent="0.2">
      <c r="B18" s="41"/>
      <c r="C18" s="42"/>
      <c r="D18" s="42"/>
      <c r="E18" s="42"/>
      <c r="F18" s="41"/>
      <c r="G18" s="41"/>
      <c r="H18" s="41"/>
      <c r="I18" s="41"/>
      <c r="J18" s="41"/>
      <c r="K18" s="41"/>
      <c r="L18" s="41"/>
      <c r="M18" s="41"/>
      <c r="N18" s="53" t="s">
        <v>23</v>
      </c>
      <c r="O18" s="83">
        <v>62202</v>
      </c>
      <c r="P18" s="83">
        <v>58226</v>
      </c>
      <c r="Q18" s="83"/>
      <c r="R18" s="83"/>
      <c r="S18" s="83"/>
      <c r="T18" s="83"/>
      <c r="U18" s="83"/>
      <c r="V18" s="83"/>
      <c r="W18" s="83"/>
      <c r="X18" s="83"/>
      <c r="Y18" s="41"/>
    </row>
    <row r="19" spans="2:25" ht="15.95" customHeight="1" x14ac:dyDescent="0.25">
      <c r="B19" s="41"/>
      <c r="C19" s="150"/>
      <c r="D19" s="150"/>
      <c r="E19" s="150"/>
      <c r="F19" s="151"/>
      <c r="G19" s="45"/>
      <c r="H19" s="45"/>
      <c r="I19" s="46"/>
      <c r="J19" s="46"/>
      <c r="K19" s="46"/>
      <c r="L19" s="46"/>
      <c r="M19" s="46"/>
      <c r="N19"/>
      <c r="O19"/>
      <c r="P19"/>
      <c r="Q19"/>
      <c r="R19"/>
      <c r="S19"/>
      <c r="T19"/>
      <c r="U19"/>
      <c r="V19"/>
      <c r="W19"/>
      <c r="X19"/>
      <c r="Y19" s="41"/>
    </row>
    <row r="20" spans="2:25" ht="15.95" customHeight="1" x14ac:dyDescent="0.25">
      <c r="B20" s="41"/>
      <c r="C20" s="47"/>
      <c r="D20" s="47"/>
      <c r="E20" s="47"/>
      <c r="F20" s="48"/>
      <c r="G20" s="48"/>
      <c r="H20" s="48"/>
      <c r="I20" s="48"/>
      <c r="J20" s="48"/>
      <c r="K20" s="48"/>
      <c r="L20" s="48"/>
      <c r="M20" s="48"/>
      <c r="N20"/>
      <c r="O20"/>
      <c r="P20"/>
      <c r="Q20"/>
      <c r="R20"/>
      <c r="S20"/>
      <c r="T20"/>
      <c r="U20"/>
      <c r="V20"/>
      <c r="W20"/>
      <c r="X20"/>
      <c r="Y20" s="41"/>
    </row>
    <row r="21" spans="2:25" ht="15.95" customHeight="1" x14ac:dyDescent="0.25">
      <c r="B21" s="41"/>
      <c r="C21"/>
      <c r="D21"/>
      <c r="E21"/>
      <c r="F21"/>
      <c r="G21"/>
      <c r="H21"/>
      <c r="I21"/>
      <c r="J21"/>
      <c r="K21"/>
      <c r="L21"/>
      <c r="M21"/>
      <c r="N21"/>
      <c r="O21"/>
      <c r="P21"/>
      <c r="Q21"/>
      <c r="R21"/>
      <c r="S21"/>
      <c r="T21"/>
      <c r="U21"/>
      <c r="V21"/>
      <c r="W21"/>
      <c r="X21"/>
      <c r="Y21" s="41"/>
    </row>
    <row r="22" spans="2:25" ht="15.95" customHeight="1" x14ac:dyDescent="0.25">
      <c r="B22" s="41"/>
      <c r="C22"/>
      <c r="D22"/>
      <c r="E22"/>
      <c r="F22"/>
      <c r="G22"/>
      <c r="H22"/>
      <c r="I22"/>
      <c r="J22"/>
      <c r="K22"/>
      <c r="L22"/>
      <c r="M22"/>
      <c r="N22"/>
      <c r="O22" s="110"/>
      <c r="P22"/>
      <c r="Q22"/>
      <c r="R22"/>
      <c r="S22"/>
      <c r="T22"/>
      <c r="U22"/>
      <c r="V22"/>
      <c r="W22"/>
      <c r="X22"/>
      <c r="Y22" s="41"/>
    </row>
    <row r="23" spans="2:25" ht="15.95" customHeight="1" x14ac:dyDescent="0.25">
      <c r="B23" s="41"/>
      <c r="C23"/>
      <c r="D23"/>
      <c r="E23"/>
      <c r="F23"/>
      <c r="G23"/>
      <c r="H23"/>
      <c r="I23"/>
      <c r="J23"/>
      <c r="K23"/>
      <c r="L23"/>
      <c r="M23"/>
      <c r="O23"/>
      <c r="P23"/>
      <c r="Q23"/>
      <c r="R23"/>
      <c r="S23"/>
      <c r="T23"/>
      <c r="U23"/>
      <c r="V23"/>
      <c r="W23"/>
      <c r="X23"/>
      <c r="Y23"/>
    </row>
    <row r="24" spans="2:25" ht="15.95" customHeight="1" x14ac:dyDescent="0.25">
      <c r="N24"/>
      <c r="O24" s="110"/>
      <c r="P24"/>
      <c r="Q24"/>
      <c r="R24"/>
      <c r="S24"/>
      <c r="T24"/>
      <c r="U24"/>
      <c r="V24"/>
      <c r="W24"/>
      <c r="X24"/>
      <c r="Y24"/>
    </row>
    <row r="25" spans="2:25" ht="15.95" customHeight="1" x14ac:dyDescent="0.25">
      <c r="N25"/>
      <c r="O25"/>
      <c r="P25"/>
      <c r="Q25"/>
      <c r="R25"/>
      <c r="S25"/>
      <c r="T25"/>
      <c r="U25"/>
      <c r="V25"/>
      <c r="W25"/>
      <c r="X25"/>
      <c r="Y25"/>
    </row>
    <row r="26" spans="2:25" ht="15.95" customHeight="1" x14ac:dyDescent="0.25">
      <c r="N26"/>
      <c r="O26"/>
      <c r="P26"/>
      <c r="Q26"/>
      <c r="R26"/>
      <c r="S26"/>
      <c r="T26"/>
      <c r="U26"/>
      <c r="V26"/>
      <c r="W26"/>
      <c r="X26"/>
      <c r="Y26"/>
    </row>
    <row r="27" spans="2:25" ht="15.95" customHeight="1" x14ac:dyDescent="0.25">
      <c r="N27"/>
      <c r="O27"/>
      <c r="P27"/>
      <c r="Q27"/>
      <c r="R27"/>
      <c r="S27"/>
      <c r="T27"/>
      <c r="U27"/>
      <c r="V27"/>
      <c r="W27"/>
      <c r="X27"/>
      <c r="Y27"/>
    </row>
    <row r="28" spans="2:25" ht="15.95" customHeight="1" x14ac:dyDescent="0.25">
      <c r="N28"/>
      <c r="O28"/>
      <c r="P28"/>
      <c r="Q28"/>
      <c r="R28"/>
      <c r="S28"/>
      <c r="T28"/>
      <c r="U28"/>
      <c r="V28"/>
      <c r="W28"/>
      <c r="X28"/>
      <c r="Y28"/>
    </row>
    <row r="29" spans="2:25" ht="15.95" customHeight="1" x14ac:dyDescent="0.25">
      <c r="N29"/>
      <c r="O29"/>
      <c r="P29"/>
      <c r="Q29"/>
      <c r="R29"/>
      <c r="S29"/>
      <c r="T29"/>
      <c r="U29"/>
      <c r="V29"/>
      <c r="W29"/>
      <c r="X29"/>
      <c r="Y29"/>
    </row>
    <row r="30" spans="2:25" ht="15.95" customHeight="1" x14ac:dyDescent="0.25">
      <c r="N30"/>
      <c r="O30"/>
      <c r="P30"/>
      <c r="Q30"/>
      <c r="R30"/>
      <c r="S30"/>
      <c r="T30"/>
      <c r="U30"/>
      <c r="V30"/>
      <c r="W30"/>
      <c r="X30"/>
      <c r="Y30"/>
    </row>
    <row r="31" spans="2:25" ht="15.95" customHeight="1" x14ac:dyDescent="0.25">
      <c r="N31"/>
      <c r="O31"/>
      <c r="P31"/>
      <c r="Q31"/>
      <c r="R31"/>
      <c r="S31"/>
      <c r="T31"/>
      <c r="U31"/>
      <c r="V31"/>
      <c r="W31"/>
      <c r="X31"/>
      <c r="Y31"/>
    </row>
    <row r="32" spans="2:25" ht="15.95" customHeight="1" x14ac:dyDescent="0.25">
      <c r="N32"/>
      <c r="O32"/>
      <c r="P32"/>
      <c r="Q32"/>
      <c r="R32"/>
      <c r="S32"/>
      <c r="T32"/>
      <c r="U32"/>
      <c r="V32"/>
      <c r="W32"/>
      <c r="X32"/>
      <c r="Y32"/>
    </row>
    <row r="33" spans="14:25" ht="15.95" customHeight="1" x14ac:dyDescent="0.25">
      <c r="N33"/>
      <c r="O33"/>
      <c r="P33"/>
      <c r="Q33"/>
      <c r="R33"/>
      <c r="S33"/>
      <c r="T33"/>
      <c r="U33"/>
      <c r="V33"/>
      <c r="W33"/>
      <c r="X33"/>
      <c r="Y33"/>
    </row>
    <row r="34" spans="14:25" ht="15.95" customHeight="1" x14ac:dyDescent="0.25">
      <c r="N34"/>
      <c r="O34"/>
      <c r="P34"/>
      <c r="Q34"/>
      <c r="R34"/>
      <c r="S34"/>
      <c r="T34"/>
      <c r="U34"/>
      <c r="V34"/>
      <c r="W34"/>
      <c r="X34"/>
      <c r="Y34"/>
    </row>
    <row r="35" spans="14:25" ht="15.95" customHeight="1" x14ac:dyDescent="0.25">
      <c r="N35"/>
      <c r="O35"/>
      <c r="P35"/>
      <c r="Q35"/>
      <c r="R35"/>
      <c r="S35"/>
      <c r="T35"/>
      <c r="U35"/>
      <c r="V35"/>
      <c r="W35"/>
      <c r="X35"/>
      <c r="Y35"/>
    </row>
    <row r="36" spans="14:25" ht="15.95" customHeight="1" x14ac:dyDescent="0.25">
      <c r="N36"/>
      <c r="O36"/>
      <c r="P36"/>
      <c r="Q36"/>
      <c r="R36"/>
      <c r="S36"/>
      <c r="T36"/>
      <c r="U36"/>
      <c r="V36"/>
      <c r="W36"/>
      <c r="X36"/>
      <c r="Y36"/>
    </row>
  </sheetData>
  <sheetProtection algorithmName="SHA-512" hashValue="hA74krJzgUwQfGBWjVOh9d/sMywe2BlG6QB9S26jB0Ryc3nFvkiX6+0lMMLUcxTEetTipTFRbnpu1U6nEQtGBw==" saltValue="jRtSyt/R/SC9/IZdlSivSA==" spinCount="100000" sheet="1" selectLockedCells="1" selectUnlockedCells="1"/>
  <mergeCells count="1">
    <mergeCell ref="C19:F19"/>
  </mergeCells>
  <printOptions horizontalCentered="1"/>
  <pageMargins left="0.25" right="0.25" top="0.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28"/>
  <sheetViews>
    <sheetView showGridLines="0" showRowColHeaders="0" zoomScaleNormal="100" workbookViewId="0">
      <selection activeCell="C19" sqref="C19"/>
    </sheetView>
  </sheetViews>
  <sheetFormatPr defaultColWidth="9.140625" defaultRowHeight="15.95" customHeight="1" x14ac:dyDescent="0.2"/>
  <cols>
    <col min="1" max="1" width="9.140625" style="1" customWidth="1"/>
    <col min="2" max="2" width="27" style="1" bestFit="1" customWidth="1"/>
    <col min="3" max="3" width="39.5703125" style="1" bestFit="1" customWidth="1"/>
    <col min="4" max="4" width="14" style="1" bestFit="1" customWidth="1"/>
    <col min="5" max="6" width="18.5703125" style="1" customWidth="1"/>
    <col min="7" max="7" width="11" style="1" bestFit="1" customWidth="1"/>
    <col min="8" max="8" width="16.140625" style="1" bestFit="1" customWidth="1"/>
    <col min="9" max="13" width="17.5703125" style="1" customWidth="1"/>
    <col min="14" max="14" width="18.5703125" style="1" customWidth="1"/>
    <col min="15" max="15" width="16.7109375" style="1" bestFit="1" customWidth="1"/>
    <col min="16" max="16384" width="9.140625" style="1"/>
  </cols>
  <sheetData>
    <row r="1" spans="2:18" s="3" customFormat="1" ht="50.1" customHeight="1" x14ac:dyDescent="0.25">
      <c r="B1" s="148"/>
      <c r="C1" s="149"/>
      <c r="D1" s="149"/>
      <c r="E1" s="149"/>
      <c r="F1" s="149"/>
      <c r="G1" s="149"/>
      <c r="H1" s="149"/>
      <c r="I1" s="149"/>
      <c r="J1" s="149"/>
    </row>
    <row r="2" spans="2:18" ht="15.95" customHeight="1" x14ac:dyDescent="0.25">
      <c r="B2"/>
      <c r="C2"/>
      <c r="D2"/>
      <c r="E2"/>
      <c r="F2"/>
      <c r="G2"/>
      <c r="H2"/>
      <c r="I2"/>
    </row>
    <row r="3" spans="2:18" ht="15.95" customHeight="1" x14ac:dyDescent="0.25">
      <c r="B3" s="29" t="s">
        <v>138</v>
      </c>
      <c r="C3"/>
      <c r="D3"/>
      <c r="E3"/>
      <c r="F3"/>
      <c r="G3"/>
      <c r="H3"/>
      <c r="I3"/>
    </row>
    <row r="4" spans="2:18" ht="15.95" customHeight="1" x14ac:dyDescent="0.25">
      <c r="B4" s="29"/>
      <c r="C4"/>
      <c r="D4"/>
      <c r="E4"/>
      <c r="F4"/>
      <c r="G4"/>
      <c r="H4"/>
      <c r="I4"/>
    </row>
    <row r="5" spans="2:18" ht="15.95" customHeight="1" x14ac:dyDescent="0.25">
      <c r="B5" s="107"/>
      <c r="C5"/>
      <c r="D5" s="12"/>
      <c r="E5" s="12"/>
      <c r="F5" s="12"/>
      <c r="G5" s="17"/>
      <c r="H5"/>
      <c r="I5" s="17"/>
      <c r="J5" s="17"/>
      <c r="K5" s="17"/>
      <c r="L5" s="17"/>
      <c r="M5" s="17"/>
      <c r="N5" s="17"/>
      <c r="O5" s="17"/>
    </row>
    <row r="6" spans="2:18" ht="15.95" customHeight="1" x14ac:dyDescent="0.25">
      <c r="B6" s="107"/>
      <c r="C6"/>
      <c r="D6" s="12"/>
      <c r="E6" s="12"/>
      <c r="F6" s="12"/>
      <c r="G6" s="17"/>
      <c r="H6" s="17"/>
      <c r="I6" s="17"/>
      <c r="J6" s="17"/>
      <c r="K6" s="17"/>
      <c r="L6" s="17"/>
      <c r="M6" s="17"/>
      <c r="N6" s="17"/>
      <c r="O6" s="17"/>
    </row>
    <row r="7" spans="2:18" ht="15.95" customHeight="1" x14ac:dyDescent="0.25">
      <c r="B7" s="107"/>
      <c r="C7"/>
      <c r="D7" s="12"/>
      <c r="E7" s="12"/>
      <c r="F7" s="12"/>
      <c r="G7" s="17"/>
      <c r="H7" s="17"/>
      <c r="I7" s="17"/>
      <c r="J7" s="17"/>
      <c r="K7" s="17"/>
      <c r="L7" s="17"/>
      <c r="M7" s="17"/>
      <c r="N7" s="17"/>
      <c r="O7" s="17"/>
    </row>
    <row r="8" spans="2:18" ht="15.95" customHeight="1" x14ac:dyDescent="0.25">
      <c r="B8" s="107"/>
      <c r="C8"/>
      <c r="D8" s="12"/>
      <c r="E8" s="12"/>
      <c r="F8" s="12"/>
      <c r="G8" s="17"/>
      <c r="H8" s="17"/>
      <c r="I8" s="17"/>
      <c r="J8" s="17"/>
      <c r="K8" s="17"/>
      <c r="L8" s="17"/>
      <c r="M8" s="17"/>
      <c r="N8" s="17"/>
      <c r="O8" s="17"/>
    </row>
    <row r="9" spans="2:18" ht="15.95" customHeight="1" x14ac:dyDescent="0.25">
      <c r="B9" s="107"/>
      <c r="C9"/>
      <c r="D9" s="12"/>
      <c r="E9" s="12"/>
      <c r="F9" s="12"/>
      <c r="G9" s="17"/>
      <c r="H9" s="17"/>
      <c r="I9" s="17"/>
      <c r="J9" s="17"/>
      <c r="K9" s="17"/>
      <c r="L9" s="17"/>
      <c r="M9" s="17"/>
      <c r="N9" s="17"/>
      <c r="O9" s="17"/>
    </row>
    <row r="10" spans="2:18" ht="15.95" customHeight="1" x14ac:dyDescent="0.25">
      <c r="B10"/>
      <c r="C10"/>
      <c r="D10" s="12"/>
      <c r="E10" s="12"/>
      <c r="F10" s="12"/>
      <c r="G10" s="17"/>
      <c r="H10" s="17"/>
      <c r="I10" s="17"/>
      <c r="J10" s="17"/>
      <c r="K10" s="17"/>
      <c r="L10" s="17"/>
      <c r="M10" s="17"/>
      <c r="N10" s="17"/>
      <c r="O10" s="17"/>
    </row>
    <row r="11" spans="2:18" ht="15.95" customHeight="1" x14ac:dyDescent="0.25">
      <c r="B11"/>
      <c r="C11"/>
      <c r="D11" s="12"/>
      <c r="E11" s="12"/>
      <c r="F11" s="12"/>
      <c r="G11" s="17"/>
      <c r="H11" s="17"/>
      <c r="I11" s="17"/>
      <c r="J11" s="17"/>
      <c r="K11" s="17"/>
      <c r="L11" s="17"/>
      <c r="M11" s="17"/>
      <c r="N11" s="17"/>
      <c r="O11" s="17"/>
    </row>
    <row r="12" spans="2:18" ht="53.25" customHeight="1" x14ac:dyDescent="0.2">
      <c r="B12" s="106" t="s">
        <v>19</v>
      </c>
      <c r="C12" s="106" t="s">
        <v>137</v>
      </c>
      <c r="D12" s="105" t="s">
        <v>136</v>
      </c>
      <c r="E12" s="104" t="s">
        <v>153</v>
      </c>
      <c r="F12" s="104" t="s">
        <v>166</v>
      </c>
      <c r="G12" s="104" t="s">
        <v>135</v>
      </c>
      <c r="H12" s="104" t="s">
        <v>134</v>
      </c>
      <c r="I12" s="104" t="s">
        <v>154</v>
      </c>
      <c r="J12" s="104" t="s">
        <v>155</v>
      </c>
      <c r="K12" s="104" t="s">
        <v>156</v>
      </c>
      <c r="L12" s="104" t="s">
        <v>157</v>
      </c>
      <c r="M12" s="104" t="s">
        <v>158</v>
      </c>
      <c r="N12" s="104" t="s">
        <v>133</v>
      </c>
      <c r="O12" s="104" t="s">
        <v>167</v>
      </c>
    </row>
    <row r="13" spans="2:18" ht="30" customHeight="1" x14ac:dyDescent="0.2">
      <c r="B13" s="103" t="s">
        <v>78</v>
      </c>
      <c r="C13" s="103" t="s">
        <v>139</v>
      </c>
      <c r="D13" s="108" t="s">
        <v>148</v>
      </c>
      <c r="E13" s="109" t="s">
        <v>8</v>
      </c>
      <c r="F13" s="109" t="s">
        <v>8</v>
      </c>
      <c r="G13" s="102" t="s">
        <v>159</v>
      </c>
      <c r="H13" s="101">
        <v>1</v>
      </c>
      <c r="I13" s="100">
        <v>8500</v>
      </c>
      <c r="J13" s="100">
        <v>10500</v>
      </c>
      <c r="K13" s="100">
        <v>12300</v>
      </c>
      <c r="L13" s="100">
        <v>12600</v>
      </c>
      <c r="M13" s="100">
        <v>13000</v>
      </c>
      <c r="N13" s="101">
        <v>108</v>
      </c>
      <c r="O13" s="100">
        <v>16039040</v>
      </c>
      <c r="R13" s="99"/>
    </row>
    <row r="14" spans="2:18" ht="30" customHeight="1" x14ac:dyDescent="0.2">
      <c r="B14" s="103" t="s">
        <v>78</v>
      </c>
      <c r="C14" s="103" t="s">
        <v>140</v>
      </c>
      <c r="D14" s="108" t="s">
        <v>149</v>
      </c>
      <c r="E14" s="109" t="s">
        <v>8</v>
      </c>
      <c r="F14" s="109" t="s">
        <v>8</v>
      </c>
      <c r="G14" s="102" t="s">
        <v>159</v>
      </c>
      <c r="H14" s="101">
        <v>1</v>
      </c>
      <c r="I14" s="100">
        <v>6500</v>
      </c>
      <c r="J14" s="100">
        <v>8000</v>
      </c>
      <c r="K14" s="100">
        <v>10000</v>
      </c>
      <c r="L14" s="100">
        <v>10000</v>
      </c>
      <c r="M14" s="100">
        <v>10000</v>
      </c>
      <c r="N14" s="101">
        <v>22</v>
      </c>
      <c r="O14" s="100">
        <v>1660500</v>
      </c>
      <c r="R14" s="99"/>
    </row>
    <row r="15" spans="2:18" ht="30" customHeight="1" x14ac:dyDescent="0.2">
      <c r="B15" s="103" t="s">
        <v>81</v>
      </c>
      <c r="C15" s="103" t="s">
        <v>173</v>
      </c>
      <c r="D15" s="108" t="s">
        <v>174</v>
      </c>
      <c r="E15" s="109" t="s">
        <v>7</v>
      </c>
      <c r="F15" s="102" t="s">
        <v>8</v>
      </c>
      <c r="G15" s="102" t="s">
        <v>159</v>
      </c>
      <c r="H15" s="101">
        <v>1</v>
      </c>
      <c r="I15" s="100" t="s">
        <v>191</v>
      </c>
      <c r="J15" s="100" t="s">
        <v>191</v>
      </c>
      <c r="K15" s="100" t="s">
        <v>191</v>
      </c>
      <c r="L15" s="100" t="s">
        <v>191</v>
      </c>
      <c r="M15" s="100" t="s">
        <v>191</v>
      </c>
      <c r="N15" s="101">
        <v>0</v>
      </c>
      <c r="O15" s="100">
        <v>0</v>
      </c>
      <c r="R15" s="99"/>
    </row>
    <row r="16" spans="2:18" ht="30" customHeight="1" x14ac:dyDescent="0.2">
      <c r="B16" s="103" t="s">
        <v>188</v>
      </c>
      <c r="C16" s="103" t="s">
        <v>189</v>
      </c>
      <c r="D16" s="108" t="s">
        <v>190</v>
      </c>
      <c r="E16" s="109" t="s">
        <v>7</v>
      </c>
      <c r="F16" s="102" t="s">
        <v>8</v>
      </c>
      <c r="G16" s="102" t="s">
        <v>159</v>
      </c>
      <c r="H16" s="101">
        <v>1</v>
      </c>
      <c r="I16" s="100">
        <v>7921</v>
      </c>
      <c r="J16" s="100">
        <v>7921</v>
      </c>
      <c r="K16" s="100">
        <v>7921</v>
      </c>
      <c r="L16" s="100">
        <v>8900</v>
      </c>
      <c r="M16" s="100">
        <v>8900</v>
      </c>
      <c r="N16" s="101">
        <v>4</v>
      </c>
      <c r="O16" s="100">
        <v>723036</v>
      </c>
      <c r="R16" s="99"/>
    </row>
    <row r="17" spans="2:18" ht="30" customHeight="1" x14ac:dyDescent="0.2">
      <c r="B17" s="103" t="s">
        <v>77</v>
      </c>
      <c r="C17" s="103" t="s">
        <v>142</v>
      </c>
      <c r="D17" s="108" t="s">
        <v>175</v>
      </c>
      <c r="E17" s="109" t="s">
        <v>7</v>
      </c>
      <c r="F17" s="109" t="s">
        <v>8</v>
      </c>
      <c r="G17" s="102" t="s">
        <v>159</v>
      </c>
      <c r="H17" s="101">
        <v>1</v>
      </c>
      <c r="I17" s="100">
        <v>9017.65</v>
      </c>
      <c r="J17" s="100">
        <v>11500</v>
      </c>
      <c r="K17" s="100">
        <v>12552</v>
      </c>
      <c r="L17" s="100">
        <v>13860</v>
      </c>
      <c r="M17" s="100">
        <v>14500</v>
      </c>
      <c r="N17" s="101">
        <v>181</v>
      </c>
      <c r="O17" s="100">
        <v>2122664</v>
      </c>
      <c r="R17" s="99"/>
    </row>
    <row r="18" spans="2:18" ht="30" customHeight="1" x14ac:dyDescent="0.2">
      <c r="B18" s="103" t="s">
        <v>77</v>
      </c>
      <c r="C18" s="103" t="s">
        <v>143</v>
      </c>
      <c r="D18" s="108" t="s">
        <v>176</v>
      </c>
      <c r="E18" s="109" t="s">
        <v>7</v>
      </c>
      <c r="F18" s="109" t="s">
        <v>8</v>
      </c>
      <c r="G18" s="102" t="s">
        <v>159</v>
      </c>
      <c r="H18" s="101">
        <v>1</v>
      </c>
      <c r="I18" s="100">
        <v>9500</v>
      </c>
      <c r="J18" s="100">
        <v>11500</v>
      </c>
      <c r="K18" s="100">
        <v>11800</v>
      </c>
      <c r="L18" s="100">
        <v>13860</v>
      </c>
      <c r="M18" s="100">
        <v>14500</v>
      </c>
      <c r="N18" s="101">
        <v>31</v>
      </c>
      <c r="O18" s="100">
        <v>1310836</v>
      </c>
      <c r="R18" s="99"/>
    </row>
    <row r="19" spans="2:18" ht="30" customHeight="1" x14ac:dyDescent="0.2">
      <c r="B19" s="103" t="s">
        <v>77</v>
      </c>
      <c r="C19" s="103" t="s">
        <v>203</v>
      </c>
      <c r="D19" s="108" t="s">
        <v>204</v>
      </c>
      <c r="E19" s="109" t="s">
        <v>7</v>
      </c>
      <c r="F19" s="109" t="s">
        <v>8</v>
      </c>
      <c r="G19" s="102" t="s">
        <v>159</v>
      </c>
      <c r="H19" s="101">
        <v>1</v>
      </c>
      <c r="I19" s="100" t="s">
        <v>191</v>
      </c>
      <c r="J19" s="100" t="s">
        <v>191</v>
      </c>
      <c r="K19" s="100" t="s">
        <v>191</v>
      </c>
      <c r="L19" s="100" t="s">
        <v>191</v>
      </c>
      <c r="M19" s="100" t="s">
        <v>191</v>
      </c>
      <c r="N19" s="101">
        <v>0</v>
      </c>
      <c r="O19" s="100">
        <v>0</v>
      </c>
      <c r="R19" s="99"/>
    </row>
    <row r="20" spans="2:18" ht="30" customHeight="1" x14ac:dyDescent="0.2">
      <c r="B20" s="103" t="s">
        <v>82</v>
      </c>
      <c r="C20" s="103" t="s">
        <v>141</v>
      </c>
      <c r="D20" s="108" t="s">
        <v>162</v>
      </c>
      <c r="E20" s="109" t="s">
        <v>7</v>
      </c>
      <c r="F20" s="109" t="s">
        <v>7</v>
      </c>
      <c r="G20" s="102" t="s">
        <v>159</v>
      </c>
      <c r="H20" s="101">
        <v>1</v>
      </c>
      <c r="I20" s="100">
        <v>16500</v>
      </c>
      <c r="J20" s="100">
        <v>16500</v>
      </c>
      <c r="K20" s="100">
        <v>16500</v>
      </c>
      <c r="L20" s="100">
        <v>16500</v>
      </c>
      <c r="M20" s="100">
        <v>16500</v>
      </c>
      <c r="N20" s="101">
        <v>4</v>
      </c>
      <c r="O20" s="100">
        <v>280500</v>
      </c>
      <c r="R20" s="99"/>
    </row>
    <row r="21" spans="2:18" ht="30" customHeight="1" x14ac:dyDescent="0.2">
      <c r="B21" s="103" t="s">
        <v>82</v>
      </c>
      <c r="C21" s="103" t="s">
        <v>141</v>
      </c>
      <c r="D21" s="108" t="s">
        <v>163</v>
      </c>
      <c r="E21" s="109" t="s">
        <v>7</v>
      </c>
      <c r="F21" s="109" t="s">
        <v>7</v>
      </c>
      <c r="G21" s="102" t="s">
        <v>159</v>
      </c>
      <c r="H21" s="101">
        <v>1</v>
      </c>
      <c r="I21" s="100">
        <v>15500</v>
      </c>
      <c r="J21" s="100">
        <v>16500</v>
      </c>
      <c r="K21" s="100">
        <v>16500</v>
      </c>
      <c r="L21" s="100">
        <v>18000</v>
      </c>
      <c r="M21" s="100">
        <v>19500</v>
      </c>
      <c r="N21" s="101">
        <v>23</v>
      </c>
      <c r="O21" s="100">
        <v>1451000</v>
      </c>
      <c r="R21" s="99"/>
    </row>
    <row r="22" spans="2:18" ht="30" customHeight="1" x14ac:dyDescent="0.2">
      <c r="B22" s="103" t="s">
        <v>82</v>
      </c>
      <c r="C22" s="103" t="s">
        <v>161</v>
      </c>
      <c r="D22" s="108" t="s">
        <v>164</v>
      </c>
      <c r="E22" s="109" t="s">
        <v>7</v>
      </c>
      <c r="F22" s="109" t="s">
        <v>7</v>
      </c>
      <c r="G22" s="102" t="s">
        <v>159</v>
      </c>
      <c r="H22" s="101">
        <v>1</v>
      </c>
      <c r="I22" s="100">
        <v>21500</v>
      </c>
      <c r="J22" s="100">
        <v>21500</v>
      </c>
      <c r="K22" s="100">
        <v>21500</v>
      </c>
      <c r="L22" s="100">
        <v>24000</v>
      </c>
      <c r="M22" s="100">
        <v>24000</v>
      </c>
      <c r="N22" s="101">
        <v>4</v>
      </c>
      <c r="O22" s="100">
        <v>179500</v>
      </c>
      <c r="R22" s="99"/>
    </row>
    <row r="23" spans="2:18" ht="30" customHeight="1" x14ac:dyDescent="0.2">
      <c r="B23" s="103" t="s">
        <v>82</v>
      </c>
      <c r="C23" s="103" t="s">
        <v>161</v>
      </c>
      <c r="D23" s="108" t="s">
        <v>165</v>
      </c>
      <c r="E23" s="109" t="s">
        <v>7</v>
      </c>
      <c r="F23" s="109" t="s">
        <v>7</v>
      </c>
      <c r="G23" s="102" t="s">
        <v>159</v>
      </c>
      <c r="H23" s="101">
        <v>1</v>
      </c>
      <c r="I23" s="100">
        <v>21500</v>
      </c>
      <c r="J23" s="100">
        <v>21500</v>
      </c>
      <c r="K23" s="100">
        <v>24000</v>
      </c>
      <c r="L23" s="100">
        <v>24000</v>
      </c>
      <c r="M23" s="100">
        <v>24000</v>
      </c>
      <c r="N23" s="101">
        <v>6</v>
      </c>
      <c r="O23" s="100">
        <v>404500</v>
      </c>
      <c r="R23" s="99"/>
    </row>
    <row r="24" spans="2:18" ht="30" customHeight="1" x14ac:dyDescent="0.2">
      <c r="B24" s="103" t="s">
        <v>80</v>
      </c>
      <c r="C24" s="103" t="s">
        <v>144</v>
      </c>
      <c r="D24" s="108" t="s">
        <v>150</v>
      </c>
      <c r="E24" s="109" t="s">
        <v>8</v>
      </c>
      <c r="F24" s="109" t="s">
        <v>8</v>
      </c>
      <c r="G24" s="102" t="s">
        <v>132</v>
      </c>
      <c r="H24" s="101">
        <v>4</v>
      </c>
      <c r="I24" s="100">
        <v>690.12</v>
      </c>
      <c r="J24" s="100">
        <v>690.12</v>
      </c>
      <c r="K24" s="100">
        <v>690.12</v>
      </c>
      <c r="L24" s="100">
        <v>690.12</v>
      </c>
      <c r="M24" s="100">
        <v>690.12</v>
      </c>
      <c r="N24" s="101">
        <v>1</v>
      </c>
      <c r="O24" s="100">
        <v>37266.480000000003</v>
      </c>
      <c r="R24" s="99"/>
    </row>
    <row r="25" spans="2:18" ht="30" customHeight="1" x14ac:dyDescent="0.2">
      <c r="B25" s="103" t="s">
        <v>80</v>
      </c>
      <c r="C25" s="103" t="s">
        <v>145</v>
      </c>
      <c r="D25" s="108" t="s">
        <v>151</v>
      </c>
      <c r="E25" s="109" t="s">
        <v>8</v>
      </c>
      <c r="F25" s="109" t="s">
        <v>8</v>
      </c>
      <c r="G25" s="102" t="s">
        <v>132</v>
      </c>
      <c r="H25" s="101">
        <v>4</v>
      </c>
      <c r="I25" s="100">
        <v>642.6</v>
      </c>
      <c r="J25" s="100">
        <v>642.6</v>
      </c>
      <c r="K25" s="100">
        <v>679.8</v>
      </c>
      <c r="L25" s="100">
        <v>803.4</v>
      </c>
      <c r="M25" s="100">
        <v>1212</v>
      </c>
      <c r="N25" s="101">
        <v>18</v>
      </c>
      <c r="O25" s="100">
        <v>80998.48</v>
      </c>
      <c r="R25" s="99"/>
    </row>
    <row r="26" spans="2:18" ht="30" customHeight="1" x14ac:dyDescent="0.2">
      <c r="B26" s="103" t="s">
        <v>80</v>
      </c>
      <c r="C26" s="103" t="s">
        <v>146</v>
      </c>
      <c r="D26" s="108" t="s">
        <v>152</v>
      </c>
      <c r="E26" s="109" t="s">
        <v>8</v>
      </c>
      <c r="F26" s="109" t="s">
        <v>8</v>
      </c>
      <c r="G26" s="102" t="s">
        <v>132</v>
      </c>
      <c r="H26" s="101">
        <v>4</v>
      </c>
      <c r="I26" s="100">
        <v>684</v>
      </c>
      <c r="J26" s="100">
        <v>867.8</v>
      </c>
      <c r="K26" s="100">
        <v>867.8</v>
      </c>
      <c r="L26" s="100">
        <v>982.24</v>
      </c>
      <c r="M26" s="100">
        <v>1153.5999999999999</v>
      </c>
      <c r="N26" s="101">
        <v>19</v>
      </c>
      <c r="O26" s="100">
        <v>94128.960000000006</v>
      </c>
      <c r="R26" s="99"/>
    </row>
    <row r="27" spans="2:18" ht="30" customHeight="1" x14ac:dyDescent="0.2">
      <c r="B27" s="103" t="s">
        <v>79</v>
      </c>
      <c r="C27" s="103" t="s">
        <v>147</v>
      </c>
      <c r="D27" s="108" t="s">
        <v>177</v>
      </c>
      <c r="E27" s="109" t="s">
        <v>8</v>
      </c>
      <c r="F27" s="109" t="s">
        <v>8</v>
      </c>
      <c r="G27" s="102" t="s">
        <v>159</v>
      </c>
      <c r="H27" s="101">
        <v>1</v>
      </c>
      <c r="I27" s="100">
        <v>3813</v>
      </c>
      <c r="J27" s="100">
        <v>4013</v>
      </c>
      <c r="K27" s="100">
        <v>4107</v>
      </c>
      <c r="L27" s="100">
        <v>4200</v>
      </c>
      <c r="M27" s="100">
        <v>4500</v>
      </c>
      <c r="N27" s="101">
        <v>12</v>
      </c>
      <c r="O27" s="100">
        <v>2529750</v>
      </c>
      <c r="R27" s="99"/>
    </row>
    <row r="28" spans="2:18" ht="15.95" customHeight="1" x14ac:dyDescent="0.25">
      <c r="B28"/>
      <c r="C28"/>
      <c r="D28" s="12"/>
      <c r="E28" s="12"/>
      <c r="F28" s="12"/>
      <c r="G28" s="17"/>
      <c r="H28" s="17"/>
      <c r="I28" s="17"/>
      <c r="J28" s="17"/>
      <c r="K28" s="17"/>
      <c r="L28" s="17"/>
      <c r="M28" s="17"/>
      <c r="N28" s="17"/>
      <c r="O28" s="17"/>
    </row>
  </sheetData>
  <sheetProtection selectLockedCells="1" sort="0" autoFilter="0" pivotTables="0" selectUnlockedCells="1"/>
  <mergeCells count="1">
    <mergeCell ref="B1:J1"/>
  </mergeCells>
  <printOptions horizontalCentered="1"/>
  <pageMargins left="0.25" right="0.25" top="0.5" bottom="0.5" header="0.3" footer="0.3"/>
  <pageSetup paperSize="9" scale="55"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Q46"/>
  <sheetViews>
    <sheetView showGridLines="0" showRowColHeaders="0" zoomScaleNormal="100" workbookViewId="0"/>
  </sheetViews>
  <sheetFormatPr defaultColWidth="9.140625" defaultRowHeight="15.95" customHeight="1" x14ac:dyDescent="0.2"/>
  <cols>
    <col min="1" max="1" width="9.140625" style="13" customWidth="1"/>
    <col min="2" max="2" width="40.5703125" style="13" customWidth="1"/>
    <col min="3" max="12" width="9.140625" style="13"/>
    <col min="13" max="13" width="9.140625" style="13" customWidth="1"/>
    <col min="14" max="14" width="20.42578125" style="13" hidden="1" customWidth="1"/>
    <col min="15" max="16" width="12.5703125" style="58" hidden="1" customWidth="1"/>
    <col min="17" max="17" width="9.28515625" style="13" customWidth="1"/>
    <col min="18" max="16384" width="9.140625" style="13"/>
  </cols>
  <sheetData>
    <row r="1" spans="2:17" s="3" customFormat="1" ht="50.1" customHeight="1" x14ac:dyDescent="0.2">
      <c r="O1" s="57"/>
      <c r="P1" s="57"/>
    </row>
    <row r="2" spans="2:17" ht="15.95" customHeight="1" x14ac:dyDescent="0.25">
      <c r="B2" s="11"/>
    </row>
    <row r="3" spans="2:17" ht="15.95" customHeight="1" x14ac:dyDescent="0.25">
      <c r="B3" s="16" t="s">
        <v>4</v>
      </c>
      <c r="C3" s="11"/>
      <c r="D3" s="11"/>
      <c r="E3" s="11"/>
    </row>
    <row r="4" spans="2:17" ht="15.95" customHeight="1" x14ac:dyDescent="0.3">
      <c r="B4" s="14"/>
      <c r="C4" s="11"/>
      <c r="D4" s="11"/>
      <c r="E4" s="11"/>
    </row>
    <row r="5" spans="2:17" ht="15.95" customHeight="1" x14ac:dyDescent="0.2">
      <c r="B5" s="38"/>
      <c r="C5" s="39"/>
      <c r="D5" s="39"/>
      <c r="E5" s="39"/>
      <c r="F5" s="40"/>
      <c r="G5" s="40"/>
      <c r="H5" s="40"/>
      <c r="I5" s="40"/>
      <c r="J5" s="40"/>
      <c r="K5" s="40"/>
      <c r="L5" s="40"/>
      <c r="M5" s="40"/>
      <c r="N5" s="54" t="s">
        <v>257</v>
      </c>
      <c r="O5" s="59"/>
      <c r="P5" s="59"/>
      <c r="Q5" s="41"/>
    </row>
    <row r="6" spans="2:17" ht="23.1" customHeight="1" x14ac:dyDescent="0.25">
      <c r="B6" s="41"/>
      <c r="C6"/>
      <c r="D6" s="42"/>
      <c r="E6" s="42"/>
      <c r="F6" s="41"/>
      <c r="G6" s="41"/>
      <c r="H6" s="41"/>
      <c r="I6" s="41"/>
      <c r="J6" s="41"/>
      <c r="K6" s="41"/>
      <c r="L6" s="41"/>
      <c r="M6" s="41"/>
      <c r="N6" s="91" t="s">
        <v>19</v>
      </c>
      <c r="O6" s="92" t="s">
        <v>28</v>
      </c>
      <c r="P6" s="92" t="s">
        <v>29</v>
      </c>
      <c r="Q6" s="41"/>
    </row>
    <row r="7" spans="2:17" ht="15.95" customHeight="1" x14ac:dyDescent="0.2">
      <c r="B7" s="43"/>
      <c r="C7" s="43"/>
      <c r="D7" s="43"/>
      <c r="E7" s="43"/>
      <c r="F7" s="43"/>
      <c r="G7" s="43"/>
      <c r="H7" s="43"/>
      <c r="I7" s="43"/>
      <c r="J7" s="43"/>
      <c r="K7" s="43"/>
      <c r="L7" s="43"/>
      <c r="M7" s="43"/>
      <c r="N7" s="60" t="s">
        <v>75</v>
      </c>
      <c r="O7" s="61">
        <v>16</v>
      </c>
      <c r="P7" s="62">
        <f t="shared" ref="P7:P13" si="0">O7/$O$17</f>
        <v>0.33333333333333331</v>
      </c>
      <c r="Q7" s="43"/>
    </row>
    <row r="8" spans="2:17" ht="15.95" customHeight="1" x14ac:dyDescent="0.2">
      <c r="B8" s="43"/>
      <c r="C8" s="43"/>
      <c r="D8" s="43"/>
      <c r="E8" s="43"/>
      <c r="F8" s="43"/>
      <c r="G8" s="43"/>
      <c r="H8" s="43"/>
      <c r="I8" s="43"/>
      <c r="J8" s="43"/>
      <c r="K8" s="43"/>
      <c r="L8" s="43"/>
      <c r="M8" s="43"/>
      <c r="N8" s="60" t="s">
        <v>71</v>
      </c>
      <c r="O8" s="61">
        <v>14</v>
      </c>
      <c r="P8" s="62">
        <f t="shared" si="0"/>
        <v>0.29166666666666669</v>
      </c>
      <c r="Q8" s="43"/>
    </row>
    <row r="9" spans="2:17" ht="15.95" customHeight="1" x14ac:dyDescent="0.2">
      <c r="B9" s="43"/>
      <c r="C9" s="43"/>
      <c r="D9" s="43"/>
      <c r="E9" s="43"/>
      <c r="F9" s="43"/>
      <c r="G9" s="43"/>
      <c r="H9" s="43"/>
      <c r="I9" s="43"/>
      <c r="J9" s="43"/>
      <c r="K9" s="43"/>
      <c r="L9" s="43"/>
      <c r="M9" s="43"/>
      <c r="N9" s="60" t="s">
        <v>69</v>
      </c>
      <c r="O9" s="61">
        <v>7</v>
      </c>
      <c r="P9" s="62">
        <f t="shared" si="0"/>
        <v>0.14583333333333334</v>
      </c>
      <c r="Q9" s="43"/>
    </row>
    <row r="10" spans="2:17" ht="15.95" customHeight="1" x14ac:dyDescent="0.2">
      <c r="B10" s="43"/>
      <c r="C10" s="43"/>
      <c r="D10" s="43"/>
      <c r="E10" s="43"/>
      <c r="F10" s="43"/>
      <c r="G10" s="43"/>
      <c r="H10" s="43"/>
      <c r="I10" s="43"/>
      <c r="J10" s="43"/>
      <c r="K10" s="43"/>
      <c r="L10" s="43"/>
      <c r="M10" s="43"/>
      <c r="N10" s="60" t="s">
        <v>70</v>
      </c>
      <c r="O10" s="61">
        <v>6</v>
      </c>
      <c r="P10" s="62">
        <f t="shared" si="0"/>
        <v>0.125</v>
      </c>
      <c r="Q10" s="43"/>
    </row>
    <row r="11" spans="2:17" ht="15.95" customHeight="1" x14ac:dyDescent="0.2">
      <c r="B11" s="43"/>
      <c r="C11" s="43"/>
      <c r="D11" s="43"/>
      <c r="E11" s="43"/>
      <c r="F11" s="43"/>
      <c r="G11" s="43"/>
      <c r="H11" s="43"/>
      <c r="I11" s="43"/>
      <c r="J11" s="43"/>
      <c r="K11" s="43"/>
      <c r="L11" s="43"/>
      <c r="M11" s="43"/>
      <c r="N11" s="60" t="s">
        <v>76</v>
      </c>
      <c r="O11" s="64">
        <v>5</v>
      </c>
      <c r="P11" s="62">
        <f t="shared" si="0"/>
        <v>0.10416666666666667</v>
      </c>
      <c r="Q11" s="43"/>
    </row>
    <row r="12" spans="2:17" ht="15.95" customHeight="1" x14ac:dyDescent="0.2">
      <c r="B12" s="44"/>
      <c r="C12" s="44"/>
      <c r="D12" s="44"/>
      <c r="E12" s="44"/>
      <c r="F12" s="44"/>
      <c r="G12" s="44"/>
      <c r="H12" s="44"/>
      <c r="I12" s="44"/>
      <c r="J12" s="44"/>
      <c r="K12" s="44"/>
      <c r="L12" s="44"/>
      <c r="M12" s="44"/>
      <c r="N12" s="60" t="s">
        <v>73</v>
      </c>
      <c r="O12" s="61">
        <v>0</v>
      </c>
      <c r="P12" s="62">
        <f t="shared" si="0"/>
        <v>0</v>
      </c>
      <c r="Q12" s="43"/>
    </row>
    <row r="13" spans="2:17" ht="15.95" customHeight="1" x14ac:dyDescent="0.2">
      <c r="B13" s="43"/>
      <c r="C13" s="43"/>
      <c r="D13" s="43"/>
      <c r="E13" s="43"/>
      <c r="F13" s="43"/>
      <c r="G13" s="43"/>
      <c r="H13" s="43"/>
      <c r="I13" s="43"/>
      <c r="J13" s="43"/>
      <c r="K13" s="43"/>
      <c r="L13" s="43"/>
      <c r="M13" s="43"/>
      <c r="N13" s="60" t="s">
        <v>72</v>
      </c>
      <c r="O13" s="61">
        <v>0</v>
      </c>
      <c r="P13" s="62">
        <f t="shared" si="0"/>
        <v>0</v>
      </c>
      <c r="Q13" s="43"/>
    </row>
    <row r="14" spans="2:17" ht="15.95" customHeight="1" x14ac:dyDescent="0.2">
      <c r="B14" s="43"/>
      <c r="C14" s="43"/>
      <c r="D14" s="43"/>
      <c r="E14" s="43"/>
      <c r="F14" s="43"/>
      <c r="G14" s="43"/>
      <c r="H14" s="43"/>
      <c r="I14" s="43"/>
      <c r="J14" s="43"/>
      <c r="K14" s="43"/>
      <c r="L14" s="43"/>
      <c r="M14" s="43"/>
      <c r="N14" s="63"/>
      <c r="O14" s="64"/>
      <c r="P14" s="65"/>
      <c r="Q14" s="43"/>
    </row>
    <row r="15" spans="2:17" ht="14.25" x14ac:dyDescent="0.2">
      <c r="B15" s="43"/>
      <c r="C15" s="43"/>
      <c r="D15" s="43"/>
      <c r="E15" s="43"/>
      <c r="F15" s="43"/>
      <c r="G15" s="43"/>
      <c r="H15" s="43"/>
      <c r="I15" s="43"/>
      <c r="J15" s="43"/>
      <c r="K15" s="43"/>
      <c r="L15" s="43"/>
      <c r="M15" s="43"/>
      <c r="N15" s="60"/>
      <c r="O15" s="61"/>
      <c r="P15" s="62"/>
      <c r="Q15" s="43"/>
    </row>
    <row r="16" spans="2:17" ht="15.95" customHeight="1" x14ac:dyDescent="0.25">
      <c r="B16" s="43"/>
      <c r="C16" s="43"/>
      <c r="D16" s="43"/>
      <c r="E16" s="43"/>
      <c r="F16" s="43"/>
      <c r="G16" s="43"/>
      <c r="H16" s="43"/>
      <c r="I16" s="43"/>
      <c r="J16" s="43"/>
      <c r="K16" s="43"/>
      <c r="L16" s="43"/>
      <c r="M16" s="43"/>
      <c r="N16" s="60"/>
      <c r="O16" s="61"/>
      <c r="P16" s="66"/>
      <c r="Q16" s="43"/>
    </row>
    <row r="17" spans="2:17" ht="15.95" customHeight="1" x14ac:dyDescent="0.25">
      <c r="B17" s="43"/>
      <c r="C17" s="43"/>
      <c r="D17" s="43"/>
      <c r="E17" s="43"/>
      <c r="F17" s="43"/>
      <c r="G17" s="43"/>
      <c r="H17" s="43"/>
      <c r="I17" s="43"/>
      <c r="J17" s="43"/>
      <c r="K17" s="43"/>
      <c r="L17" s="43"/>
      <c r="M17" s="43"/>
      <c r="N17" s="67" t="str">
        <f>"n="&amp;TEXT(O17,"#")</f>
        <v>n=48</v>
      </c>
      <c r="O17" s="68">
        <f>SUM(O7:O16)</f>
        <v>48</v>
      </c>
      <c r="P17" s="69">
        <f>SUM(P7:P16)</f>
        <v>1</v>
      </c>
      <c r="Q17" s="43"/>
    </row>
    <row r="18" spans="2:17" ht="15" x14ac:dyDescent="0.25">
      <c r="B18" s="41"/>
      <c r="C18" s="42"/>
      <c r="D18" s="42"/>
      <c r="E18" s="42"/>
      <c r="F18" s="41"/>
      <c r="G18" s="41"/>
      <c r="H18" s="41"/>
      <c r="I18" s="41"/>
      <c r="J18" s="41"/>
      <c r="K18" s="41"/>
      <c r="L18" s="41"/>
      <c r="M18" s="41"/>
      <c r="N18"/>
      <c r="O18" s="17"/>
      <c r="P18" s="17"/>
      <c r="Q18" s="41"/>
    </row>
    <row r="19" spans="2:17" ht="23.1" customHeight="1" x14ac:dyDescent="0.25">
      <c r="B19" s="41"/>
      <c r="C19" s="150"/>
      <c r="D19" s="150"/>
      <c r="E19" s="150"/>
      <c r="F19" s="151"/>
      <c r="G19" s="45"/>
      <c r="H19" s="45"/>
      <c r="I19" s="46"/>
      <c r="J19" s="46"/>
      <c r="K19" s="46"/>
      <c r="L19" s="46"/>
      <c r="M19" s="46"/>
      <c r="N19" s="91" t="s">
        <v>9</v>
      </c>
      <c r="O19" s="92" t="s">
        <v>28</v>
      </c>
      <c r="P19" s="92" t="s">
        <v>29</v>
      </c>
      <c r="Q19" s="41"/>
    </row>
    <row r="20" spans="2:17" ht="15.95" customHeight="1" x14ac:dyDescent="0.2">
      <c r="B20" s="41"/>
      <c r="C20" s="47"/>
      <c r="D20" s="47"/>
      <c r="E20" s="47"/>
      <c r="F20" s="48"/>
      <c r="G20" s="48"/>
      <c r="H20" s="48"/>
      <c r="I20" s="48"/>
      <c r="J20" s="48"/>
      <c r="K20" s="48"/>
      <c r="L20" s="48"/>
      <c r="M20" s="48"/>
      <c r="N20" s="60" t="s">
        <v>71</v>
      </c>
      <c r="O20" s="61">
        <v>15</v>
      </c>
      <c r="P20" s="62">
        <f>O20/$O$31</f>
        <v>0.3</v>
      </c>
      <c r="Q20" s="41"/>
    </row>
    <row r="21" spans="2:17" ht="15.95" customHeight="1" x14ac:dyDescent="0.25">
      <c r="B21" s="41"/>
      <c r="C21"/>
      <c r="D21"/>
      <c r="E21"/>
      <c r="F21"/>
      <c r="G21"/>
      <c r="H21"/>
      <c r="I21"/>
      <c r="J21"/>
      <c r="K21"/>
      <c r="L21"/>
      <c r="M21"/>
      <c r="N21" s="60" t="s">
        <v>75</v>
      </c>
      <c r="O21" s="61">
        <v>13</v>
      </c>
      <c r="P21" s="62">
        <f t="shared" ref="P21:P27" si="1">O21/$O$31</f>
        <v>0.26</v>
      </c>
      <c r="Q21" s="41"/>
    </row>
    <row r="22" spans="2:17" ht="15.95" customHeight="1" x14ac:dyDescent="0.25">
      <c r="B22" s="41"/>
      <c r="C22"/>
      <c r="D22"/>
      <c r="E22"/>
      <c r="F22"/>
      <c r="G22"/>
      <c r="H22"/>
      <c r="I22"/>
      <c r="J22"/>
      <c r="K22"/>
      <c r="L22"/>
      <c r="M22"/>
      <c r="N22" s="60" t="s">
        <v>69</v>
      </c>
      <c r="O22" s="61">
        <v>13</v>
      </c>
      <c r="P22" s="62">
        <f>O22/$O$31</f>
        <v>0.26</v>
      </c>
    </row>
    <row r="23" spans="2:17" ht="15.95" customHeight="1" x14ac:dyDescent="0.25">
      <c r="B23" s="41"/>
      <c r="C23"/>
      <c r="D23"/>
      <c r="E23"/>
      <c r="F23"/>
      <c r="G23"/>
      <c r="H23"/>
      <c r="I23"/>
      <c r="J23"/>
      <c r="K23"/>
      <c r="L23"/>
      <c r="M23"/>
      <c r="N23" s="60" t="s">
        <v>76</v>
      </c>
      <c r="O23" s="61">
        <v>5</v>
      </c>
      <c r="P23" s="62">
        <f t="shared" si="1"/>
        <v>0.1</v>
      </c>
      <c r="Q23" s="41"/>
    </row>
    <row r="24" spans="2:17" ht="14.25" x14ac:dyDescent="0.2">
      <c r="N24" s="60" t="s">
        <v>70</v>
      </c>
      <c r="O24" s="64">
        <v>2</v>
      </c>
      <c r="P24" s="62">
        <f t="shared" si="1"/>
        <v>0.04</v>
      </c>
    </row>
    <row r="25" spans="2:17" ht="15.95" customHeight="1" x14ac:dyDescent="0.2">
      <c r="N25" s="60" t="s">
        <v>296</v>
      </c>
      <c r="O25" s="61">
        <v>1</v>
      </c>
      <c r="P25" s="62">
        <f t="shared" si="1"/>
        <v>0.02</v>
      </c>
    </row>
    <row r="26" spans="2:17" ht="15.95" customHeight="1" x14ac:dyDescent="0.2">
      <c r="N26" s="60" t="s">
        <v>306</v>
      </c>
      <c r="O26" s="61">
        <v>1</v>
      </c>
      <c r="P26" s="62">
        <f t="shared" si="1"/>
        <v>0.02</v>
      </c>
    </row>
    <row r="27" spans="2:17" ht="15.95" customHeight="1" x14ac:dyDescent="0.2">
      <c r="N27" s="60" t="s">
        <v>73</v>
      </c>
      <c r="O27" s="61">
        <v>0</v>
      </c>
      <c r="P27" s="62">
        <f t="shared" si="1"/>
        <v>0</v>
      </c>
    </row>
    <row r="28" spans="2:17" ht="15.95" customHeight="1" x14ac:dyDescent="0.2">
      <c r="N28" s="60" t="s">
        <v>72</v>
      </c>
      <c r="O28" s="61">
        <v>0</v>
      </c>
      <c r="P28" s="62">
        <f>O28/O31</f>
        <v>0</v>
      </c>
    </row>
    <row r="29" spans="2:17" ht="15.95" customHeight="1" x14ac:dyDescent="0.25">
      <c r="N29" s="60"/>
      <c r="O29" s="61"/>
      <c r="P29" s="66"/>
    </row>
    <row r="30" spans="2:17" ht="15.95" customHeight="1" x14ac:dyDescent="0.25">
      <c r="N30" s="60"/>
      <c r="O30" s="61"/>
      <c r="P30" s="66"/>
    </row>
    <row r="31" spans="2:17" ht="15" customHeight="1" x14ac:dyDescent="0.25">
      <c r="N31" s="67" t="str">
        <f>"n="&amp;TEXT(O31,"#")</f>
        <v>n=50</v>
      </c>
      <c r="O31" s="68">
        <f>SUM(O20:O30)</f>
        <v>50</v>
      </c>
      <c r="P31" s="69">
        <f>SUM(P20:P29)</f>
        <v>1</v>
      </c>
    </row>
    <row r="34" spans="14:16" ht="15.95" customHeight="1" x14ac:dyDescent="0.2">
      <c r="N34" s="91" t="s">
        <v>9</v>
      </c>
      <c r="O34" s="92" t="s">
        <v>28</v>
      </c>
      <c r="P34" s="92" t="s">
        <v>29</v>
      </c>
    </row>
    <row r="35" spans="14:16" ht="15.95" customHeight="1" x14ac:dyDescent="0.2">
      <c r="N35" s="60" t="s">
        <v>230</v>
      </c>
      <c r="O35" s="61">
        <v>38</v>
      </c>
      <c r="P35" s="62">
        <f>O35/$O$46</f>
        <v>0.52777777777777779</v>
      </c>
    </row>
    <row r="36" spans="14:16" ht="15.95" customHeight="1" x14ac:dyDescent="0.2">
      <c r="N36" s="60" t="s">
        <v>229</v>
      </c>
      <c r="O36" s="61">
        <v>34</v>
      </c>
      <c r="P36" s="62">
        <f>O36/$O$46</f>
        <v>0.47222222222222221</v>
      </c>
    </row>
    <row r="37" spans="14:16" ht="15.95" customHeight="1" x14ac:dyDescent="0.2">
      <c r="N37" s="60"/>
      <c r="O37" s="61"/>
      <c r="P37" s="62"/>
    </row>
    <row r="38" spans="14:16" ht="15.95" customHeight="1" x14ac:dyDescent="0.2">
      <c r="N38" s="60"/>
      <c r="O38" s="61"/>
      <c r="P38" s="62"/>
    </row>
    <row r="39" spans="14:16" ht="15.95" customHeight="1" x14ac:dyDescent="0.2">
      <c r="N39" s="60"/>
      <c r="O39" s="64"/>
      <c r="P39" s="62"/>
    </row>
    <row r="40" spans="14:16" ht="15.95" customHeight="1" x14ac:dyDescent="0.2">
      <c r="N40" s="60"/>
      <c r="O40" s="61"/>
      <c r="P40" s="62"/>
    </row>
    <row r="41" spans="14:16" ht="15.95" customHeight="1" x14ac:dyDescent="0.2">
      <c r="N41" s="60"/>
      <c r="O41" s="61"/>
      <c r="P41" s="62"/>
    </row>
    <row r="42" spans="14:16" ht="15.95" customHeight="1" x14ac:dyDescent="0.2">
      <c r="N42" s="60"/>
      <c r="O42" s="61"/>
      <c r="P42" s="62"/>
    </row>
    <row r="43" spans="14:16" ht="15.95" customHeight="1" x14ac:dyDescent="0.2">
      <c r="N43" s="60"/>
      <c r="O43" s="61"/>
      <c r="P43" s="62"/>
    </row>
    <row r="44" spans="14:16" ht="15.95" customHeight="1" x14ac:dyDescent="0.25">
      <c r="N44" s="60"/>
      <c r="O44" s="61"/>
      <c r="P44" s="66"/>
    </row>
    <row r="45" spans="14:16" ht="15.95" customHeight="1" x14ac:dyDescent="0.25">
      <c r="N45" s="60"/>
      <c r="O45" s="61"/>
      <c r="P45" s="66"/>
    </row>
    <row r="46" spans="14:16" ht="15.95" customHeight="1" x14ac:dyDescent="0.25">
      <c r="N46" s="67" t="str">
        <f>"n="&amp;TEXT(O46,"#")</f>
        <v>n=72</v>
      </c>
      <c r="O46" s="68">
        <f>SUM(O35:O45)</f>
        <v>72</v>
      </c>
      <c r="P46" s="69">
        <f>SUM(P35:P44)</f>
        <v>1</v>
      </c>
    </row>
  </sheetData>
  <sheetProtection algorithmName="SHA-512" hashValue="U4X4Igy9mq41iWdfkzpFDmyzXX12LAGbUf6d1FGgNwBlhgdgDwD/EMnAXZ5UjH5cAolzeUnJP2BcvQwKqvaWDg==" saltValue="FbFOtWRFxG7tYPi2pzIVGQ==" spinCount="100000" sheet="1" selectLockedCells="1" selectUnlockedCells="1"/>
  <sortState xmlns:xlrd2="http://schemas.microsoft.com/office/spreadsheetml/2017/richdata2" ref="N20:P26">
    <sortCondition descending="1" ref="O20:O26"/>
  </sortState>
  <mergeCells count="1">
    <mergeCell ref="C19:F19"/>
  </mergeCells>
  <printOptions horizontalCentered="1"/>
  <pageMargins left="0.25" right="0.25" top="0.5" bottom="0.75" header="0.3" footer="0.3"/>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86"/>
  <sheetViews>
    <sheetView showGridLines="0" showRowColHeaders="0" zoomScaleNormal="100" workbookViewId="0">
      <selection activeCell="A2" sqref="A2"/>
    </sheetView>
  </sheetViews>
  <sheetFormatPr defaultColWidth="9.140625" defaultRowHeight="15.95" customHeight="1" x14ac:dyDescent="0.2"/>
  <cols>
    <col min="1" max="1" width="9.140625" style="13" customWidth="1"/>
    <col min="2" max="2" width="40.5703125" style="13" customWidth="1"/>
    <col min="3" max="3" width="9.140625" style="13" customWidth="1"/>
    <col min="4" max="4" width="6.5703125" style="13" bestFit="1" customWidth="1"/>
    <col min="5" max="5" width="18.7109375" style="13" bestFit="1" customWidth="1"/>
    <col min="6" max="16384" width="9.140625" style="13"/>
  </cols>
  <sheetData>
    <row r="1" spans="2:5" s="3" customFormat="1" ht="50.1" customHeight="1" x14ac:dyDescent="0.2"/>
    <row r="2" spans="2:5" ht="15.6" customHeight="1" x14ac:dyDescent="0.25">
      <c r="B2" s="11"/>
    </row>
    <row r="3" spans="2:5" ht="15.95" customHeight="1" x14ac:dyDescent="0.25">
      <c r="B3" s="16" t="s">
        <v>10</v>
      </c>
      <c r="C3" s="11"/>
      <c r="D3" s="11"/>
    </row>
    <row r="4" spans="2:5" ht="15.95" customHeight="1" x14ac:dyDescent="0.3">
      <c r="B4" s="14"/>
      <c r="C4" s="11"/>
      <c r="D4" s="11"/>
    </row>
    <row r="5" spans="2:5" ht="15.95" customHeight="1" x14ac:dyDescent="0.3">
      <c r="B5" s="14"/>
      <c r="C5" s="11"/>
      <c r="D5" s="11"/>
    </row>
    <row r="6" spans="2:5" ht="15.95" customHeight="1" thickBot="1" x14ac:dyDescent="0.25">
      <c r="B6" s="155" t="s">
        <v>127</v>
      </c>
      <c r="C6" s="155"/>
      <c r="D6" s="155"/>
      <c r="E6" s="155"/>
    </row>
    <row r="7" spans="2:5" ht="15.95" customHeight="1" x14ac:dyDescent="0.2">
      <c r="B7" s="96" t="s">
        <v>85</v>
      </c>
      <c r="C7" s="96"/>
      <c r="D7" s="96" t="s">
        <v>11</v>
      </c>
      <c r="E7" s="96" t="s">
        <v>86</v>
      </c>
    </row>
    <row r="8" spans="2:5" ht="15.95" customHeight="1" x14ac:dyDescent="0.2">
      <c r="B8" s="96" t="s">
        <v>87</v>
      </c>
      <c r="C8" s="96"/>
      <c r="D8" s="95"/>
      <c r="E8" s="95"/>
    </row>
    <row r="9" spans="2:5" ht="15.95" customHeight="1" x14ac:dyDescent="0.2">
      <c r="B9" s="96" t="s">
        <v>12</v>
      </c>
      <c r="C9" s="96"/>
      <c r="D9" s="96"/>
      <c r="E9" s="96"/>
    </row>
    <row r="10" spans="2:5" ht="15.95" customHeight="1" thickBot="1" x14ac:dyDescent="0.25">
      <c r="B10" s="152" t="s">
        <v>88</v>
      </c>
      <c r="C10" s="152"/>
      <c r="D10" s="152"/>
      <c r="E10" s="152"/>
    </row>
    <row r="11" spans="2:5" ht="15.95" customHeight="1" x14ac:dyDescent="0.2">
      <c r="B11" s="153" t="s">
        <v>13</v>
      </c>
      <c r="C11" s="153"/>
      <c r="D11" s="153"/>
      <c r="E11" s="153"/>
    </row>
    <row r="12" spans="2:5" ht="15.95" customHeight="1" thickBot="1" x14ac:dyDescent="0.25">
      <c r="B12" s="154" t="s">
        <v>119</v>
      </c>
      <c r="C12" s="154"/>
      <c r="D12" s="154"/>
      <c r="E12" s="154"/>
    </row>
    <row r="13" spans="2:5" ht="15.95" customHeight="1" x14ac:dyDescent="0.25">
      <c r="B13" s="97"/>
      <c r="C13"/>
      <c r="D13"/>
      <c r="E13"/>
    </row>
    <row r="14" spans="2:5" ht="15.95" customHeight="1" x14ac:dyDescent="0.25">
      <c r="B14" s="98"/>
      <c r="C14"/>
      <c r="D14"/>
      <c r="E14"/>
    </row>
    <row r="15" spans="2:5" ht="15.95" customHeight="1" thickBot="1" x14ac:dyDescent="0.25">
      <c r="B15" s="155" t="s">
        <v>126</v>
      </c>
      <c r="C15" s="155"/>
      <c r="D15" s="155"/>
      <c r="E15" s="155"/>
    </row>
    <row r="16" spans="2:5" ht="15.95" customHeight="1" x14ac:dyDescent="0.2">
      <c r="B16" s="96" t="s">
        <v>89</v>
      </c>
      <c r="C16" s="96"/>
      <c r="D16" s="96" t="s">
        <v>11</v>
      </c>
      <c r="E16" s="96" t="s">
        <v>90</v>
      </c>
    </row>
    <row r="17" spans="2:5" ht="15.95" customHeight="1" x14ac:dyDescent="0.2">
      <c r="B17" s="96" t="s">
        <v>91</v>
      </c>
      <c r="C17" s="96"/>
      <c r="D17" s="95"/>
      <c r="E17" s="96" t="s">
        <v>92</v>
      </c>
    </row>
    <row r="18" spans="2:5" ht="15.95" customHeight="1" x14ac:dyDescent="0.2">
      <c r="B18" s="96" t="s">
        <v>12</v>
      </c>
      <c r="C18" s="96"/>
      <c r="D18" s="96"/>
      <c r="E18" s="96"/>
    </row>
    <row r="19" spans="2:5" ht="15.95" customHeight="1" thickBot="1" x14ac:dyDescent="0.25">
      <c r="B19" s="152" t="s">
        <v>93</v>
      </c>
      <c r="C19" s="152"/>
      <c r="D19" s="152"/>
      <c r="E19" s="152"/>
    </row>
    <row r="20" spans="2:5" ht="15.95" customHeight="1" x14ac:dyDescent="0.2">
      <c r="B20" s="153" t="s">
        <v>13</v>
      </c>
      <c r="C20" s="153"/>
      <c r="D20" s="153"/>
      <c r="E20" s="153"/>
    </row>
    <row r="21" spans="2:5" ht="15.95" customHeight="1" thickBot="1" x14ac:dyDescent="0.25">
      <c r="B21" s="154" t="s">
        <v>94</v>
      </c>
      <c r="C21" s="154"/>
      <c r="D21" s="154"/>
      <c r="E21" s="154"/>
    </row>
    <row r="22" spans="2:5" ht="15.95" customHeight="1" x14ac:dyDescent="0.25">
      <c r="B22" s="97"/>
      <c r="C22"/>
      <c r="D22"/>
      <c r="E22"/>
    </row>
    <row r="23" spans="2:5" ht="15.95" customHeight="1" x14ac:dyDescent="0.25">
      <c r="B23" s="98"/>
      <c r="C23"/>
      <c r="D23"/>
      <c r="E23"/>
    </row>
    <row r="24" spans="2:5" ht="15.95" customHeight="1" thickBot="1" x14ac:dyDescent="0.25">
      <c r="B24" s="155" t="s">
        <v>297</v>
      </c>
      <c r="C24" s="155"/>
      <c r="D24" s="155"/>
      <c r="E24" s="155"/>
    </row>
    <row r="25" spans="2:5" ht="15.95" customHeight="1" x14ac:dyDescent="0.2">
      <c r="B25" s="96" t="s">
        <v>298</v>
      </c>
      <c r="C25" s="96"/>
      <c r="D25" s="96" t="s">
        <v>11</v>
      </c>
      <c r="E25" s="96" t="s">
        <v>301</v>
      </c>
    </row>
    <row r="26" spans="2:5" ht="15.95" customHeight="1" x14ac:dyDescent="0.2">
      <c r="B26" s="96" t="s">
        <v>299</v>
      </c>
      <c r="C26" s="96"/>
      <c r="D26" s="95"/>
      <c r="E26" s="96"/>
    </row>
    <row r="27" spans="2:5" ht="15.95" customHeight="1" x14ac:dyDescent="0.2">
      <c r="B27" s="96" t="s">
        <v>12</v>
      </c>
      <c r="C27" s="96"/>
      <c r="D27" s="96"/>
      <c r="E27" s="96"/>
    </row>
    <row r="28" spans="2:5" ht="15.95" customHeight="1" thickBot="1" x14ac:dyDescent="0.25">
      <c r="B28" s="159" t="s">
        <v>300</v>
      </c>
      <c r="C28" s="152"/>
      <c r="D28" s="152"/>
      <c r="E28" s="152"/>
    </row>
    <row r="29" spans="2:5" ht="15.95" customHeight="1" x14ac:dyDescent="0.2">
      <c r="B29" s="153" t="s">
        <v>13</v>
      </c>
      <c r="C29" s="153"/>
      <c r="D29" s="153"/>
      <c r="E29" s="153"/>
    </row>
    <row r="30" spans="2:5" ht="15.95" customHeight="1" thickBot="1" x14ac:dyDescent="0.25">
      <c r="B30" s="154" t="s">
        <v>302</v>
      </c>
      <c r="C30" s="154"/>
      <c r="D30" s="154"/>
      <c r="E30" s="154"/>
    </row>
    <row r="31" spans="2:5" ht="15.95" customHeight="1" x14ac:dyDescent="0.25">
      <c r="B31" s="98"/>
      <c r="C31"/>
      <c r="D31"/>
      <c r="E31"/>
    </row>
    <row r="32" spans="2:5" ht="15.95" customHeight="1" x14ac:dyDescent="0.25">
      <c r="B32" s="98"/>
      <c r="C32"/>
      <c r="D32"/>
      <c r="E32"/>
    </row>
    <row r="33" spans="2:5" ht="15.95" customHeight="1" thickBot="1" x14ac:dyDescent="0.25">
      <c r="B33" s="155" t="s">
        <v>125</v>
      </c>
      <c r="C33" s="155"/>
      <c r="D33" s="155"/>
      <c r="E33" s="155"/>
    </row>
    <row r="34" spans="2:5" ht="15.95" customHeight="1" x14ac:dyDescent="0.2">
      <c r="B34" s="96" t="s">
        <v>95</v>
      </c>
      <c r="C34" s="96"/>
      <c r="D34" s="96" t="s">
        <v>11</v>
      </c>
      <c r="E34" s="96" t="s">
        <v>96</v>
      </c>
    </row>
    <row r="35" spans="2:5" ht="15.95" customHeight="1" x14ac:dyDescent="0.2">
      <c r="B35" s="96" t="s">
        <v>97</v>
      </c>
      <c r="C35" s="96"/>
      <c r="D35" s="95"/>
      <c r="E35" s="96" t="s">
        <v>98</v>
      </c>
    </row>
    <row r="36" spans="2:5" ht="15.95" customHeight="1" x14ac:dyDescent="0.2">
      <c r="B36" s="96" t="s">
        <v>12</v>
      </c>
      <c r="C36" s="96"/>
      <c r="D36" s="96"/>
      <c r="E36" s="96"/>
    </row>
    <row r="37" spans="2:5" ht="15.95" customHeight="1" thickBot="1" x14ac:dyDescent="0.25">
      <c r="B37" s="152" t="s">
        <v>99</v>
      </c>
      <c r="C37" s="152"/>
      <c r="D37" s="152"/>
      <c r="E37" s="152"/>
    </row>
    <row r="38" spans="2:5" ht="15.95" customHeight="1" x14ac:dyDescent="0.2">
      <c r="B38" s="153" t="s">
        <v>13</v>
      </c>
      <c r="C38" s="153"/>
      <c r="D38" s="153"/>
      <c r="E38" s="153"/>
    </row>
    <row r="39" spans="2:5" ht="15.95" customHeight="1" thickBot="1" x14ac:dyDescent="0.25">
      <c r="B39" s="154" t="s">
        <v>100</v>
      </c>
      <c r="C39" s="154"/>
      <c r="D39" s="154"/>
      <c r="E39" s="154"/>
    </row>
    <row r="40" spans="2:5" ht="15.95" customHeight="1" x14ac:dyDescent="0.25">
      <c r="B40" s="97"/>
      <c r="C40"/>
      <c r="D40"/>
      <c r="E40"/>
    </row>
    <row r="41" spans="2:5" ht="15.95" customHeight="1" x14ac:dyDescent="0.25">
      <c r="B41" s="98"/>
      <c r="C41"/>
      <c r="D41"/>
      <c r="E41"/>
    </row>
    <row r="42" spans="2:5" ht="15.95" customHeight="1" thickBot="1" x14ac:dyDescent="0.25">
      <c r="B42" s="155" t="s">
        <v>124</v>
      </c>
      <c r="C42" s="155"/>
      <c r="D42" s="155"/>
      <c r="E42" s="155"/>
    </row>
    <row r="43" spans="2:5" ht="15.95" customHeight="1" x14ac:dyDescent="0.2">
      <c r="B43" s="96" t="s">
        <v>101</v>
      </c>
      <c r="C43" s="96"/>
      <c r="D43" s="96" t="s">
        <v>11</v>
      </c>
      <c r="E43" s="96" t="s">
        <v>102</v>
      </c>
    </row>
    <row r="44" spans="2:5" ht="15.95" customHeight="1" x14ac:dyDescent="0.2">
      <c r="B44" s="96" t="s">
        <v>103</v>
      </c>
      <c r="C44" s="96"/>
      <c r="D44" s="95"/>
      <c r="E44" s="95"/>
    </row>
    <row r="45" spans="2:5" ht="15.95" customHeight="1" x14ac:dyDescent="0.2">
      <c r="B45" s="96" t="s">
        <v>12</v>
      </c>
      <c r="C45" s="96"/>
      <c r="D45" s="96"/>
      <c r="E45" s="96"/>
    </row>
    <row r="46" spans="2:5" ht="15.95" customHeight="1" thickBot="1" x14ac:dyDescent="0.25">
      <c r="B46" s="152" t="s">
        <v>104</v>
      </c>
      <c r="C46" s="152"/>
      <c r="D46" s="152"/>
      <c r="E46" s="152"/>
    </row>
    <row r="47" spans="2:5" ht="15.95" customHeight="1" x14ac:dyDescent="0.2">
      <c r="B47" s="153" t="s">
        <v>13</v>
      </c>
      <c r="C47" s="153"/>
      <c r="D47" s="153"/>
      <c r="E47" s="153"/>
    </row>
    <row r="48" spans="2:5" ht="15.95" customHeight="1" x14ac:dyDescent="0.2">
      <c r="B48" s="122" t="s">
        <v>258</v>
      </c>
      <c r="C48" s="117"/>
      <c r="D48" s="117"/>
      <c r="E48" s="117"/>
    </row>
    <row r="49" spans="2:5" ht="15.95" customHeight="1" thickBot="1" x14ac:dyDescent="0.25">
      <c r="B49" s="154" t="s">
        <v>259</v>
      </c>
      <c r="C49" s="154"/>
      <c r="D49" s="154"/>
      <c r="E49" s="154"/>
    </row>
    <row r="50" spans="2:5" ht="15.95" customHeight="1" x14ac:dyDescent="0.25">
      <c r="B50" s="97"/>
      <c r="C50"/>
      <c r="D50"/>
      <c r="E50"/>
    </row>
    <row r="51" spans="2:5" ht="15.95" customHeight="1" x14ac:dyDescent="0.25">
      <c r="B51" s="98"/>
      <c r="C51"/>
      <c r="D51"/>
      <c r="E51"/>
    </row>
    <row r="52" spans="2:5" ht="15.95" customHeight="1" thickBot="1" x14ac:dyDescent="0.25">
      <c r="B52" s="155" t="s">
        <v>123</v>
      </c>
      <c r="C52" s="155"/>
      <c r="D52" s="155"/>
      <c r="E52" s="155"/>
    </row>
    <row r="53" spans="2:5" ht="15.95" customHeight="1" x14ac:dyDescent="0.2">
      <c r="B53" s="96" t="s">
        <v>105</v>
      </c>
      <c r="C53" s="96"/>
      <c r="D53" s="96" t="s">
        <v>11</v>
      </c>
      <c r="E53" s="96" t="s">
        <v>106</v>
      </c>
    </row>
    <row r="54" spans="2:5" ht="15.95" customHeight="1" x14ac:dyDescent="0.2">
      <c r="B54" s="96" t="s">
        <v>107</v>
      </c>
      <c r="C54" s="96"/>
      <c r="D54" s="95"/>
      <c r="E54" s="95"/>
    </row>
    <row r="55" spans="2:5" ht="15.95" customHeight="1" x14ac:dyDescent="0.2">
      <c r="B55" s="96" t="s">
        <v>108</v>
      </c>
      <c r="C55" s="96"/>
      <c r="D55" s="96"/>
      <c r="E55" s="96"/>
    </row>
    <row r="56" spans="2:5" ht="15.95" customHeight="1" thickBot="1" x14ac:dyDescent="0.25">
      <c r="B56" s="152" t="s">
        <v>109</v>
      </c>
      <c r="C56" s="152"/>
      <c r="D56" s="152"/>
      <c r="E56" s="152"/>
    </row>
    <row r="57" spans="2:5" ht="15.95" customHeight="1" x14ac:dyDescent="0.2">
      <c r="B57" s="153" t="s">
        <v>13</v>
      </c>
      <c r="C57" s="153"/>
      <c r="D57" s="153"/>
      <c r="E57" s="153"/>
    </row>
    <row r="58" spans="2:5" ht="15.95" customHeight="1" thickBot="1" x14ac:dyDescent="0.25">
      <c r="B58" s="154" t="s">
        <v>120</v>
      </c>
      <c r="C58" s="154"/>
      <c r="D58" s="154"/>
      <c r="E58" s="154"/>
    </row>
    <row r="59" spans="2:5" ht="15.95" customHeight="1" x14ac:dyDescent="0.25">
      <c r="B59" s="97"/>
      <c r="C59"/>
      <c r="D59"/>
      <c r="E59"/>
    </row>
    <row r="60" spans="2:5" ht="15.95" customHeight="1" x14ac:dyDescent="0.25">
      <c r="B60" s="98"/>
      <c r="C60"/>
      <c r="D60"/>
      <c r="E60"/>
    </row>
    <row r="61" spans="2:5" ht="15.95" customHeight="1" thickBot="1" x14ac:dyDescent="0.25">
      <c r="B61" s="155" t="s">
        <v>122</v>
      </c>
      <c r="C61" s="155"/>
      <c r="D61" s="155"/>
      <c r="E61" s="155"/>
    </row>
    <row r="62" spans="2:5" ht="15.95" customHeight="1" x14ac:dyDescent="0.2">
      <c r="B62" s="96" t="s">
        <v>110</v>
      </c>
      <c r="C62" s="96"/>
      <c r="D62" s="96" t="s">
        <v>11</v>
      </c>
      <c r="E62" s="96" t="s">
        <v>111</v>
      </c>
    </row>
    <row r="63" spans="2:5" ht="15.95" customHeight="1" x14ac:dyDescent="0.2">
      <c r="B63" s="96" t="s">
        <v>112</v>
      </c>
      <c r="C63" s="96"/>
      <c r="D63" s="95"/>
      <c r="E63" s="95"/>
    </row>
    <row r="64" spans="2:5" ht="15.95" customHeight="1" x14ac:dyDescent="0.2">
      <c r="B64" s="96" t="s">
        <v>12</v>
      </c>
      <c r="C64" s="96"/>
      <c r="D64" s="96"/>
      <c r="E64" s="96"/>
    </row>
    <row r="65" spans="2:5" ht="15.95" customHeight="1" thickBot="1" x14ac:dyDescent="0.25">
      <c r="B65" s="152" t="s">
        <v>113</v>
      </c>
      <c r="C65" s="152"/>
      <c r="D65" s="152"/>
      <c r="E65" s="152"/>
    </row>
    <row r="66" spans="2:5" ht="15.95" customHeight="1" x14ac:dyDescent="0.2">
      <c r="B66" s="153" t="s">
        <v>13</v>
      </c>
      <c r="C66" s="153"/>
      <c r="D66" s="153"/>
      <c r="E66" s="153"/>
    </row>
    <row r="67" spans="2:5" ht="15.95" customHeight="1" x14ac:dyDescent="0.2">
      <c r="B67" s="160" t="s">
        <v>114</v>
      </c>
      <c r="C67" s="160"/>
      <c r="D67" s="160"/>
      <c r="E67" s="160"/>
    </row>
    <row r="68" spans="2:5" ht="15.95" customHeight="1" thickBot="1" x14ac:dyDescent="0.25">
      <c r="B68" s="154" t="s">
        <v>307</v>
      </c>
      <c r="C68" s="154"/>
      <c r="D68" s="154"/>
      <c r="E68" s="154"/>
    </row>
    <row r="69" spans="2:5" ht="15.95" customHeight="1" x14ac:dyDescent="0.25">
      <c r="B69" s="97"/>
      <c r="C69"/>
      <c r="D69"/>
      <c r="E69"/>
    </row>
    <row r="70" spans="2:5" ht="15.95" customHeight="1" x14ac:dyDescent="0.25">
      <c r="B70" s="98"/>
      <c r="C70"/>
      <c r="D70"/>
      <c r="E70"/>
    </row>
    <row r="71" spans="2:5" ht="15.95" customHeight="1" thickBot="1" x14ac:dyDescent="0.25">
      <c r="B71" s="155" t="s">
        <v>128</v>
      </c>
      <c r="C71" s="155"/>
      <c r="D71" s="155"/>
      <c r="E71" s="155"/>
    </row>
    <row r="72" spans="2:5" ht="15.95" customHeight="1" x14ac:dyDescent="0.2">
      <c r="B72" s="96" t="s">
        <v>115</v>
      </c>
      <c r="C72" s="96"/>
      <c r="D72" s="96" t="s">
        <v>11</v>
      </c>
      <c r="E72" s="96" t="s">
        <v>116</v>
      </c>
    </row>
    <row r="73" spans="2:5" ht="15.95" customHeight="1" x14ac:dyDescent="0.2">
      <c r="B73" s="96" t="s">
        <v>117</v>
      </c>
      <c r="C73" s="96"/>
      <c r="D73" s="95"/>
      <c r="E73" s="95"/>
    </row>
    <row r="74" spans="2:5" ht="15.95" customHeight="1" x14ac:dyDescent="0.2">
      <c r="B74" s="96" t="s">
        <v>12</v>
      </c>
      <c r="C74" s="96"/>
      <c r="D74" s="96"/>
      <c r="E74" s="96"/>
    </row>
    <row r="75" spans="2:5" ht="15.95" customHeight="1" thickBot="1" x14ac:dyDescent="0.25">
      <c r="B75" s="152" t="s">
        <v>118</v>
      </c>
      <c r="C75" s="152"/>
      <c r="D75" s="152"/>
      <c r="E75" s="152"/>
    </row>
    <row r="76" spans="2:5" ht="15.95" customHeight="1" x14ac:dyDescent="0.2">
      <c r="B76" s="153" t="s">
        <v>13</v>
      </c>
      <c r="C76" s="153"/>
      <c r="D76" s="153"/>
      <c r="E76" s="153"/>
    </row>
    <row r="77" spans="2:5" ht="15.95" customHeight="1" thickBot="1" x14ac:dyDescent="0.25">
      <c r="B77" s="154" t="s">
        <v>121</v>
      </c>
      <c r="C77" s="154"/>
      <c r="D77" s="154"/>
      <c r="E77" s="154"/>
    </row>
    <row r="80" spans="2:5" ht="15.95" customHeight="1" thickBot="1" x14ac:dyDescent="0.25">
      <c r="B80" s="156" t="s">
        <v>231</v>
      </c>
      <c r="C80" s="156"/>
      <c r="D80" s="156"/>
      <c r="E80" s="156"/>
    </row>
    <row r="81" spans="2:5" ht="15.95" customHeight="1" x14ac:dyDescent="0.2">
      <c r="B81" s="118" t="s">
        <v>232</v>
      </c>
      <c r="C81" s="96"/>
      <c r="D81" s="96" t="s">
        <v>11</v>
      </c>
      <c r="E81" s="118" t="s">
        <v>233</v>
      </c>
    </row>
    <row r="82" spans="2:5" ht="15.95" customHeight="1" x14ac:dyDescent="0.2">
      <c r="B82" s="118" t="s">
        <v>234</v>
      </c>
      <c r="C82" s="96"/>
      <c r="D82" s="119"/>
      <c r="E82" s="118" t="s">
        <v>235</v>
      </c>
    </row>
    <row r="83" spans="2:5" ht="15.95" customHeight="1" x14ac:dyDescent="0.2">
      <c r="B83" s="118" t="s">
        <v>12</v>
      </c>
      <c r="C83" s="96"/>
      <c r="D83" s="96"/>
      <c r="E83" s="96"/>
    </row>
    <row r="84" spans="2:5" ht="15.95" customHeight="1" thickBot="1" x14ac:dyDescent="0.25">
      <c r="B84" s="157" t="s">
        <v>236</v>
      </c>
      <c r="C84" s="157"/>
      <c r="D84" s="157"/>
      <c r="E84" s="157"/>
    </row>
    <row r="85" spans="2:5" ht="15.95" customHeight="1" x14ac:dyDescent="0.2">
      <c r="B85" s="158" t="s">
        <v>13</v>
      </c>
      <c r="C85" s="158"/>
      <c r="D85" s="158"/>
      <c r="E85" s="158"/>
    </row>
    <row r="86" spans="2:5" ht="15.95" customHeight="1" thickBot="1" x14ac:dyDescent="0.25">
      <c r="B86" s="154" t="s">
        <v>237</v>
      </c>
      <c r="C86" s="154"/>
      <c r="D86" s="154"/>
      <c r="E86" s="154"/>
    </row>
  </sheetData>
  <sheetProtection selectLockedCells="1" selectUnlockedCells="1"/>
  <mergeCells count="37">
    <mergeCell ref="B24:E24"/>
    <mergeCell ref="B28:E28"/>
    <mergeCell ref="B29:E29"/>
    <mergeCell ref="B30:E30"/>
    <mergeCell ref="B67:E67"/>
    <mergeCell ref="B42:E42"/>
    <mergeCell ref="B46:E46"/>
    <mergeCell ref="B47:E47"/>
    <mergeCell ref="B49:E49"/>
    <mergeCell ref="B52:E52"/>
    <mergeCell ref="B56:E56"/>
    <mergeCell ref="B57:E57"/>
    <mergeCell ref="B80:E80"/>
    <mergeCell ref="B84:E84"/>
    <mergeCell ref="B85:E85"/>
    <mergeCell ref="B86:E86"/>
    <mergeCell ref="B6:E6"/>
    <mergeCell ref="B10:E10"/>
    <mergeCell ref="B11:E11"/>
    <mergeCell ref="B12:E12"/>
    <mergeCell ref="B15:E15"/>
    <mergeCell ref="B19:E19"/>
    <mergeCell ref="B20:E20"/>
    <mergeCell ref="B21:E21"/>
    <mergeCell ref="B33:E33"/>
    <mergeCell ref="B37:E37"/>
    <mergeCell ref="B38:E38"/>
    <mergeCell ref="B39:E39"/>
    <mergeCell ref="B75:E75"/>
    <mergeCell ref="B76:E76"/>
    <mergeCell ref="B77:E77"/>
    <mergeCell ref="B58:E58"/>
    <mergeCell ref="B61:E61"/>
    <mergeCell ref="B65:E65"/>
    <mergeCell ref="B66:E66"/>
    <mergeCell ref="B68:E68"/>
    <mergeCell ref="B71:E71"/>
  </mergeCells>
  <hyperlinks>
    <hyperlink ref="B28" r:id="rId1" xr:uid="{5C979C5E-E7E1-4F90-85AC-61F08FF5456E}"/>
  </hyperlinks>
  <printOptions horizontalCentered="1"/>
  <pageMargins left="0.25" right="0.25" top="0.5" bottom="0.75" header="0.3" footer="0.3"/>
  <pageSetup paperSize="9" scale="70" orientation="portrait" r:id="rId2"/>
  <rowBreaks count="1" manualBreakCount="1">
    <brk id="59" min="1" max="9"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63"/>
  <sheetViews>
    <sheetView showGridLines="0" showRowColHeaders="0" topLeftCell="A35" zoomScaleNormal="100" workbookViewId="0">
      <selection activeCell="C44" sqref="C44"/>
    </sheetView>
  </sheetViews>
  <sheetFormatPr defaultColWidth="9.140625" defaultRowHeight="15.95" customHeight="1" x14ac:dyDescent="0.2"/>
  <cols>
    <col min="1" max="1" width="9.140625" style="13" customWidth="1"/>
    <col min="2" max="2" width="33.140625" style="13" customWidth="1"/>
    <col min="3" max="5" width="20.7109375" style="13" customWidth="1"/>
    <col min="6" max="6" width="63.140625" style="13" customWidth="1"/>
    <col min="7" max="16384" width="9.140625" style="13"/>
  </cols>
  <sheetData>
    <row r="1" spans="2:5" s="3" customFormat="1" ht="50.1" customHeight="1" x14ac:dyDescent="0.2"/>
    <row r="2" spans="2:5" ht="15.6" customHeight="1" x14ac:dyDescent="0.25">
      <c r="B2" s="11"/>
    </row>
    <row r="3" spans="2:5" ht="15.95" customHeight="1" x14ac:dyDescent="0.25">
      <c r="B3" s="16" t="s">
        <v>5</v>
      </c>
      <c r="C3" s="11"/>
      <c r="D3" s="11"/>
      <c r="E3" s="11"/>
    </row>
    <row r="4" spans="2:5" ht="15.95" customHeight="1" x14ac:dyDescent="0.25">
      <c r="B4" s="16"/>
      <c r="C4" s="11"/>
      <c r="D4" s="11"/>
      <c r="E4" s="11"/>
    </row>
    <row r="5" spans="2:5" ht="15.95" customHeight="1" x14ac:dyDescent="0.25">
      <c r="B5" s="16"/>
      <c r="C5" s="11"/>
      <c r="D5" s="11"/>
      <c r="E5" s="11"/>
    </row>
    <row r="6" spans="2:5" ht="15.95" customHeight="1" x14ac:dyDescent="0.25">
      <c r="B6" s="123" t="s">
        <v>272</v>
      </c>
      <c r="C6" s="11"/>
      <c r="D6" s="11"/>
      <c r="E6" s="11"/>
    </row>
    <row r="7" spans="2:5" ht="15.95" customHeight="1" x14ac:dyDescent="0.3">
      <c r="B7" s="14"/>
      <c r="C7" s="11"/>
      <c r="D7" s="11"/>
      <c r="E7" s="11"/>
    </row>
    <row r="8" spans="2:5" ht="36.950000000000003" customHeight="1" x14ac:dyDescent="0.2">
      <c r="B8" s="139" t="s">
        <v>9</v>
      </c>
      <c r="C8" s="31" t="s">
        <v>291</v>
      </c>
      <c r="D8" s="31" t="s">
        <v>290</v>
      </c>
      <c r="E8" s="31" t="s">
        <v>292</v>
      </c>
    </row>
    <row r="9" spans="2:5" ht="18.600000000000001" customHeight="1" x14ac:dyDescent="0.2">
      <c r="B9" s="137" t="s">
        <v>32</v>
      </c>
      <c r="C9" s="130"/>
      <c r="D9" s="130"/>
      <c r="E9" s="130"/>
    </row>
    <row r="10" spans="2:5" ht="18.600000000000001" customHeight="1" x14ac:dyDescent="0.2">
      <c r="B10" s="127" t="s">
        <v>75</v>
      </c>
      <c r="C10" s="124">
        <v>0</v>
      </c>
      <c r="D10" s="124">
        <v>1</v>
      </c>
      <c r="E10" s="124">
        <v>0</v>
      </c>
    </row>
    <row r="11" spans="2:5" ht="18.600000000000001" customHeight="1" x14ac:dyDescent="0.2">
      <c r="B11" s="128" t="s">
        <v>73</v>
      </c>
      <c r="C11" s="125">
        <v>0</v>
      </c>
      <c r="D11" s="125">
        <v>0</v>
      </c>
      <c r="E11" s="125">
        <v>0</v>
      </c>
    </row>
    <row r="12" spans="2:5" ht="18.600000000000001" customHeight="1" x14ac:dyDescent="0.2">
      <c r="B12" s="128" t="s">
        <v>296</v>
      </c>
      <c r="C12" s="125">
        <v>0</v>
      </c>
      <c r="D12" s="125">
        <v>0</v>
      </c>
      <c r="E12" s="125">
        <v>0</v>
      </c>
    </row>
    <row r="13" spans="2:5" ht="18.600000000000001" customHeight="1" x14ac:dyDescent="0.2">
      <c r="B13" s="129" t="s">
        <v>72</v>
      </c>
      <c r="C13" s="125">
        <v>0</v>
      </c>
      <c r="D13" s="125">
        <v>0</v>
      </c>
      <c r="E13" s="125">
        <v>0</v>
      </c>
    </row>
    <row r="14" spans="2:5" ht="18.600000000000001" customHeight="1" x14ac:dyDescent="0.2">
      <c r="B14" s="129" t="s">
        <v>71</v>
      </c>
      <c r="C14" s="126">
        <v>0</v>
      </c>
      <c r="D14" s="126">
        <v>8</v>
      </c>
      <c r="E14" s="125">
        <v>1</v>
      </c>
    </row>
    <row r="15" spans="2:5" ht="18.600000000000001" customHeight="1" x14ac:dyDescent="0.2">
      <c r="B15" s="129" t="s">
        <v>76</v>
      </c>
      <c r="C15" s="125">
        <v>0</v>
      </c>
      <c r="D15" s="125">
        <v>0</v>
      </c>
      <c r="E15" s="124">
        <v>1</v>
      </c>
    </row>
    <row r="16" spans="2:5" ht="18.600000000000001" customHeight="1" x14ac:dyDescent="0.2">
      <c r="B16" s="129" t="s">
        <v>70</v>
      </c>
      <c r="C16" s="125">
        <v>0</v>
      </c>
      <c r="D16" s="125">
        <v>0</v>
      </c>
      <c r="E16" s="140">
        <v>0</v>
      </c>
    </row>
    <row r="17" spans="2:10" ht="18.600000000000001" customHeight="1" x14ac:dyDescent="0.2">
      <c r="B17" s="129" t="s">
        <v>306</v>
      </c>
      <c r="C17" s="125">
        <v>0</v>
      </c>
      <c r="D17" s="125">
        <v>1</v>
      </c>
      <c r="E17" s="125">
        <v>0</v>
      </c>
    </row>
    <row r="18" spans="2:10" ht="18.600000000000001" customHeight="1" x14ac:dyDescent="0.2">
      <c r="B18" s="129" t="s">
        <v>69</v>
      </c>
      <c r="C18" s="125">
        <v>0</v>
      </c>
      <c r="D18" s="125">
        <v>0</v>
      </c>
      <c r="E18" s="125">
        <v>0</v>
      </c>
    </row>
    <row r="19" spans="2:10" ht="18.600000000000001" customHeight="1" x14ac:dyDescent="0.2">
      <c r="B19" s="138" t="s">
        <v>228</v>
      </c>
      <c r="C19" s="130"/>
      <c r="D19" s="130"/>
      <c r="E19" s="130"/>
    </row>
    <row r="20" spans="2:10" ht="18.600000000000001" customHeight="1" x14ac:dyDescent="0.25">
      <c r="B20" s="127" t="s">
        <v>229</v>
      </c>
      <c r="C20" s="124">
        <v>3</v>
      </c>
      <c r="D20" s="124">
        <v>3</v>
      </c>
      <c r="E20" s="124">
        <v>0</v>
      </c>
      <c r="I20"/>
      <c r="J20"/>
    </row>
    <row r="21" spans="2:10" ht="18.600000000000001" customHeight="1" x14ac:dyDescent="0.25">
      <c r="B21" s="128" t="s">
        <v>230</v>
      </c>
      <c r="C21" s="125">
        <v>2</v>
      </c>
      <c r="D21" s="125">
        <v>0</v>
      </c>
      <c r="E21" s="125">
        <v>0</v>
      </c>
      <c r="I21"/>
      <c r="J21"/>
    </row>
    <row r="22" spans="2:10" ht="18.600000000000001" customHeight="1" x14ac:dyDescent="0.25">
      <c r="B22" s="120"/>
      <c r="C22" s="121"/>
      <c r="D22" s="121"/>
      <c r="E22" s="121"/>
      <c r="I22"/>
      <c r="J22"/>
    </row>
    <row r="23" spans="2:10" ht="15" x14ac:dyDescent="0.25">
      <c r="B23" s="17"/>
      <c r="C23" s="17"/>
      <c r="D23" s="17"/>
      <c r="E23" s="15"/>
      <c r="I23"/>
      <c r="J23"/>
    </row>
    <row r="24" spans="2:10" ht="36.4" customHeight="1" x14ac:dyDescent="0.25">
      <c r="B24" s="111" t="s">
        <v>9</v>
      </c>
      <c r="C24" s="111" t="s">
        <v>168</v>
      </c>
      <c r="D24" s="111" t="s">
        <v>171</v>
      </c>
      <c r="E24" s="111" t="s">
        <v>169</v>
      </c>
      <c r="F24" s="111" t="s">
        <v>170</v>
      </c>
      <c r="I24"/>
      <c r="J24"/>
    </row>
    <row r="25" spans="2:10" ht="63" customHeight="1" x14ac:dyDescent="0.25">
      <c r="B25" s="112" t="s">
        <v>269</v>
      </c>
      <c r="C25" s="147" t="s">
        <v>250</v>
      </c>
      <c r="D25" s="135">
        <v>45415</v>
      </c>
      <c r="E25" s="134" t="s">
        <v>239</v>
      </c>
      <c r="F25" s="136" t="s">
        <v>251</v>
      </c>
      <c r="I25"/>
      <c r="J25"/>
    </row>
    <row r="26" spans="2:10" ht="48" customHeight="1" x14ac:dyDescent="0.25">
      <c r="B26" s="112" t="s">
        <v>269</v>
      </c>
      <c r="C26" s="147" t="s">
        <v>249</v>
      </c>
      <c r="D26" s="135">
        <v>45051</v>
      </c>
      <c r="E26" s="134" t="s">
        <v>239</v>
      </c>
      <c r="F26" s="136" t="s">
        <v>248</v>
      </c>
      <c r="I26"/>
      <c r="J26"/>
    </row>
    <row r="27" spans="2:10" ht="30" customHeight="1" x14ac:dyDescent="0.25">
      <c r="B27" s="112" t="s">
        <v>270</v>
      </c>
      <c r="C27" s="147" t="s">
        <v>313</v>
      </c>
      <c r="D27" s="135">
        <v>45435</v>
      </c>
      <c r="E27" s="134" t="s">
        <v>158</v>
      </c>
      <c r="F27" s="136" t="s">
        <v>316</v>
      </c>
      <c r="I27"/>
      <c r="J27"/>
    </row>
    <row r="28" spans="2:10" ht="48" customHeight="1" x14ac:dyDescent="0.25">
      <c r="B28" s="112" t="s">
        <v>270</v>
      </c>
      <c r="C28" s="147" t="s">
        <v>314</v>
      </c>
      <c r="D28" s="135">
        <v>45432</v>
      </c>
      <c r="E28" s="134" t="s">
        <v>158</v>
      </c>
      <c r="F28" s="136" t="s">
        <v>315</v>
      </c>
      <c r="I28"/>
      <c r="J28"/>
    </row>
    <row r="29" spans="2:10" ht="30" customHeight="1" x14ac:dyDescent="0.25">
      <c r="B29" s="112" t="s">
        <v>270</v>
      </c>
      <c r="C29" s="147" t="s">
        <v>202</v>
      </c>
      <c r="D29" s="135">
        <v>45323</v>
      </c>
      <c r="E29" s="134" t="s">
        <v>158</v>
      </c>
      <c r="F29" s="136" t="s">
        <v>201</v>
      </c>
      <c r="I29"/>
      <c r="J29"/>
    </row>
    <row r="30" spans="2:10" ht="30" customHeight="1" x14ac:dyDescent="0.25">
      <c r="B30" s="112" t="s">
        <v>270</v>
      </c>
      <c r="C30" s="147" t="s">
        <v>196</v>
      </c>
      <c r="D30" s="135">
        <v>45252</v>
      </c>
      <c r="E30" s="134" t="s">
        <v>158</v>
      </c>
      <c r="F30" s="136" t="s">
        <v>197</v>
      </c>
      <c r="I30"/>
      <c r="J30"/>
    </row>
    <row r="31" spans="2:10" ht="30" customHeight="1" x14ac:dyDescent="0.25">
      <c r="B31" s="112" t="s">
        <v>270</v>
      </c>
      <c r="C31" s="147" t="s">
        <v>178</v>
      </c>
      <c r="D31" s="135">
        <v>45243</v>
      </c>
      <c r="E31" s="134" t="s">
        <v>158</v>
      </c>
      <c r="F31" s="136" t="s">
        <v>179</v>
      </c>
      <c r="I31"/>
      <c r="J31"/>
    </row>
    <row r="32" spans="2:10" ht="30" customHeight="1" x14ac:dyDescent="0.25">
      <c r="B32" s="112" t="s">
        <v>270</v>
      </c>
      <c r="C32" s="147" t="s">
        <v>180</v>
      </c>
      <c r="D32" s="135">
        <v>45226</v>
      </c>
      <c r="E32" s="134" t="s">
        <v>158</v>
      </c>
      <c r="F32" s="136" t="s">
        <v>181</v>
      </c>
      <c r="I32"/>
      <c r="J32"/>
    </row>
    <row r="33" spans="2:10" ht="30" customHeight="1" x14ac:dyDescent="0.25">
      <c r="B33" s="112" t="s">
        <v>270</v>
      </c>
      <c r="C33" s="147" t="s">
        <v>182</v>
      </c>
      <c r="D33" s="135">
        <v>45226</v>
      </c>
      <c r="E33" s="134" t="s">
        <v>158</v>
      </c>
      <c r="F33" s="136" t="s">
        <v>183</v>
      </c>
      <c r="I33"/>
      <c r="J33"/>
    </row>
    <row r="34" spans="2:10" ht="19.7" customHeight="1" x14ac:dyDescent="0.25">
      <c r="B34" s="112" t="s">
        <v>270</v>
      </c>
      <c r="C34" s="147" t="s">
        <v>184</v>
      </c>
      <c r="D34" s="135">
        <v>45120</v>
      </c>
      <c r="E34" s="134" t="s">
        <v>158</v>
      </c>
      <c r="F34" s="136" t="s">
        <v>185</v>
      </c>
      <c r="I34"/>
      <c r="J34"/>
    </row>
    <row r="35" spans="2:10" ht="30" customHeight="1" x14ac:dyDescent="0.25">
      <c r="B35" s="112" t="s">
        <v>270</v>
      </c>
      <c r="C35" s="147" t="s">
        <v>198</v>
      </c>
      <c r="D35" s="135">
        <v>45331</v>
      </c>
      <c r="E35" s="134" t="s">
        <v>199</v>
      </c>
      <c r="F35" s="136" t="s">
        <v>200</v>
      </c>
      <c r="I35"/>
      <c r="J35"/>
    </row>
    <row r="36" spans="2:10" ht="45.95" customHeight="1" x14ac:dyDescent="0.25">
      <c r="B36" s="112" t="s">
        <v>271</v>
      </c>
      <c r="C36" s="147" t="s">
        <v>314</v>
      </c>
      <c r="D36" s="135">
        <v>45432</v>
      </c>
      <c r="E36" s="134" t="s">
        <v>158</v>
      </c>
      <c r="F36" s="136" t="s">
        <v>315</v>
      </c>
      <c r="I36"/>
      <c r="J36"/>
    </row>
    <row r="37" spans="2:10" ht="45.95" customHeight="1" x14ac:dyDescent="0.25">
      <c r="B37" s="112" t="s">
        <v>271</v>
      </c>
      <c r="C37" s="147" t="s">
        <v>238</v>
      </c>
      <c r="D37" s="135">
        <v>45265</v>
      </c>
      <c r="E37" s="134" t="s">
        <v>239</v>
      </c>
      <c r="F37" s="136" t="s">
        <v>240</v>
      </c>
      <c r="I37"/>
      <c r="J37"/>
    </row>
    <row r="38" spans="2:10" ht="29.1" customHeight="1" x14ac:dyDescent="0.25">
      <c r="B38" s="112" t="s">
        <v>271</v>
      </c>
      <c r="C38" s="147" t="s">
        <v>241</v>
      </c>
      <c r="D38" s="135">
        <v>45146</v>
      </c>
      <c r="E38" s="134" t="s">
        <v>239</v>
      </c>
      <c r="F38" s="136" t="s">
        <v>242</v>
      </c>
      <c r="I38"/>
      <c r="J38"/>
    </row>
    <row r="39" spans="2:10" ht="45.95" customHeight="1" x14ac:dyDescent="0.25">
      <c r="B39" s="112" t="s">
        <v>271</v>
      </c>
      <c r="C39" s="147" t="s">
        <v>247</v>
      </c>
      <c r="D39" s="135">
        <v>45084</v>
      </c>
      <c r="E39" s="134" t="s">
        <v>239</v>
      </c>
      <c r="F39" s="136" t="s">
        <v>246</v>
      </c>
      <c r="I39"/>
      <c r="J39"/>
    </row>
    <row r="40" spans="2:10" ht="45.95" customHeight="1" x14ac:dyDescent="0.25">
      <c r="B40" s="112" t="s">
        <v>271</v>
      </c>
      <c r="C40" s="147" t="s">
        <v>243</v>
      </c>
      <c r="D40" s="135">
        <v>45146</v>
      </c>
      <c r="E40" s="134" t="s">
        <v>158</v>
      </c>
      <c r="F40" s="136" t="s">
        <v>244</v>
      </c>
      <c r="I40"/>
      <c r="J40"/>
    </row>
    <row r="41" spans="2:10" ht="45.95" customHeight="1" x14ac:dyDescent="0.25">
      <c r="B41" s="112" t="s">
        <v>271</v>
      </c>
      <c r="C41" s="147" t="s">
        <v>335</v>
      </c>
      <c r="D41" s="135">
        <v>45090</v>
      </c>
      <c r="E41" s="134" t="s">
        <v>158</v>
      </c>
      <c r="F41" s="136" t="s">
        <v>245</v>
      </c>
      <c r="I41"/>
      <c r="J41"/>
    </row>
    <row r="42" spans="2:10" ht="45.95" customHeight="1" x14ac:dyDescent="0.25">
      <c r="B42" s="112" t="s">
        <v>273</v>
      </c>
      <c r="C42" s="147" t="s">
        <v>274</v>
      </c>
      <c r="D42" s="135">
        <v>45348</v>
      </c>
      <c r="E42" s="134" t="s">
        <v>158</v>
      </c>
      <c r="F42" s="136" t="s">
        <v>310</v>
      </c>
      <c r="I42"/>
      <c r="J42"/>
    </row>
    <row r="43" spans="2:10" ht="30" customHeight="1" x14ac:dyDescent="0.25">
      <c r="B43" s="112" t="s">
        <v>275</v>
      </c>
      <c r="C43" s="147" t="s">
        <v>276</v>
      </c>
      <c r="D43" s="135">
        <v>45352</v>
      </c>
      <c r="E43" s="134" t="s">
        <v>199</v>
      </c>
      <c r="F43" s="136" t="s">
        <v>277</v>
      </c>
      <c r="I43"/>
      <c r="J43"/>
    </row>
    <row r="44" spans="2:10" ht="45.95" customHeight="1" x14ac:dyDescent="0.25">
      <c r="B44" s="112" t="s">
        <v>303</v>
      </c>
      <c r="C44" s="147" t="s">
        <v>304</v>
      </c>
      <c r="D44" s="135">
        <v>45233</v>
      </c>
      <c r="E44" s="134" t="s">
        <v>158</v>
      </c>
      <c r="F44" s="136" t="s">
        <v>305</v>
      </c>
      <c r="I44"/>
      <c r="J44"/>
    </row>
    <row r="45" spans="2:10" ht="15.95" customHeight="1" x14ac:dyDescent="0.3">
      <c r="B45" s="14"/>
      <c r="C45" s="15"/>
      <c r="D45" s="15"/>
      <c r="E45" s="15"/>
      <c r="I45"/>
      <c r="J45"/>
    </row>
    <row r="46" spans="2:10" ht="15.95" customHeight="1" x14ac:dyDescent="0.3">
      <c r="B46" s="14"/>
      <c r="C46" s="15"/>
      <c r="D46" s="15"/>
      <c r="E46" s="15"/>
      <c r="I46"/>
      <c r="J46"/>
    </row>
    <row r="47" spans="2:10" ht="15.95" customHeight="1" x14ac:dyDescent="0.25">
      <c r="B47" s="11"/>
      <c r="C47" s="11"/>
      <c r="D47" s="11"/>
      <c r="E47" s="11"/>
      <c r="I47"/>
      <c r="J47"/>
    </row>
    <row r="48" spans="2:10" ht="15.95" customHeight="1" x14ac:dyDescent="0.25">
      <c r="B48" s="11"/>
      <c r="C48" s="11"/>
      <c r="D48" s="11"/>
      <c r="E48" s="11"/>
    </row>
    <row r="49" spans="2:5" ht="15.95" customHeight="1" x14ac:dyDescent="0.25">
      <c r="B49" s="11"/>
      <c r="C49" s="11"/>
      <c r="D49" s="11"/>
      <c r="E49" s="11"/>
    </row>
    <row r="50" spans="2:5" ht="15.95" customHeight="1" x14ac:dyDescent="0.25">
      <c r="B50" s="11"/>
      <c r="C50" s="11"/>
      <c r="D50" s="11"/>
      <c r="E50" s="11"/>
    </row>
    <row r="51" spans="2:5" ht="15.95" customHeight="1" x14ac:dyDescent="0.25">
      <c r="B51" s="11"/>
      <c r="C51" s="11"/>
      <c r="D51" s="11"/>
      <c r="E51" s="11"/>
    </row>
    <row r="52" spans="2:5" ht="15.95" customHeight="1" x14ac:dyDescent="0.25">
      <c r="B52" s="11"/>
      <c r="C52" s="11"/>
      <c r="D52" s="11"/>
      <c r="E52" s="11"/>
    </row>
    <row r="53" spans="2:5" ht="15.95" customHeight="1" x14ac:dyDescent="0.25">
      <c r="B53" s="11"/>
      <c r="C53" s="11"/>
      <c r="D53" s="11"/>
      <c r="E53" s="11"/>
    </row>
    <row r="54" spans="2:5" ht="15.95" customHeight="1" x14ac:dyDescent="0.25">
      <c r="B54" s="11"/>
      <c r="C54" s="11"/>
      <c r="D54" s="11"/>
      <c r="E54" s="11"/>
    </row>
    <row r="55" spans="2:5" ht="15.95" customHeight="1" x14ac:dyDescent="0.25">
      <c r="B55" s="11"/>
      <c r="C55" s="11"/>
      <c r="D55" s="11"/>
      <c r="E55" s="11"/>
    </row>
    <row r="56" spans="2:5" ht="15.95" customHeight="1" x14ac:dyDescent="0.25">
      <c r="B56" s="11"/>
      <c r="C56" s="11"/>
      <c r="D56" s="11"/>
      <c r="E56" s="11"/>
    </row>
    <row r="57" spans="2:5" ht="15.95" customHeight="1" x14ac:dyDescent="0.25">
      <c r="B57" s="11"/>
      <c r="C57" s="11"/>
      <c r="D57" s="11"/>
      <c r="E57" s="11"/>
    </row>
    <row r="58" spans="2:5" ht="15.95" customHeight="1" x14ac:dyDescent="0.25">
      <c r="B58" s="11"/>
      <c r="C58" s="11"/>
      <c r="D58" s="11"/>
      <c r="E58" s="11"/>
    </row>
    <row r="59" spans="2:5" ht="15.95" customHeight="1" x14ac:dyDescent="0.25">
      <c r="B59" s="11"/>
      <c r="C59" s="11"/>
      <c r="D59" s="11"/>
      <c r="E59" s="11"/>
    </row>
    <row r="60" spans="2:5" ht="15.95" customHeight="1" x14ac:dyDescent="0.25">
      <c r="B60" s="11"/>
      <c r="C60" s="11"/>
      <c r="D60" s="11"/>
      <c r="E60" s="11"/>
    </row>
    <row r="61" spans="2:5" ht="15.95" customHeight="1" x14ac:dyDescent="0.25">
      <c r="B61" s="11"/>
      <c r="C61" s="11"/>
      <c r="D61" s="11"/>
      <c r="E61" s="11"/>
    </row>
    <row r="62" spans="2:5" ht="15.95" customHeight="1" x14ac:dyDescent="0.25">
      <c r="B62" s="11"/>
      <c r="C62" s="11"/>
      <c r="D62" s="11"/>
      <c r="E62" s="11"/>
    </row>
    <row r="63" spans="2:5" ht="15.95" customHeight="1" x14ac:dyDescent="0.25">
      <c r="B63" s="11"/>
      <c r="C63" s="11"/>
      <c r="D63" s="11"/>
      <c r="E63" s="11"/>
    </row>
  </sheetData>
  <sheetProtection selectLockedCells="1" sort="0" autoFilter="0" pivotTables="0" selectUnlockedCells="1"/>
  <autoFilter ref="B24:F44" xr:uid="{00000000-0001-0000-0600-000000000000}"/>
  <phoneticPr fontId="51" type="noConversion"/>
  <conditionalFormatting sqref="C20:E21 C10:E18">
    <cfRule type="colorScale" priority="1">
      <colorScale>
        <cfvo type="min"/>
        <cfvo type="max"/>
        <color rgb="FFFCFCFF"/>
        <color rgb="FFF8696B"/>
      </colorScale>
    </cfRule>
  </conditionalFormatting>
  <hyperlinks>
    <hyperlink ref="C25" r:id="rId1" xr:uid="{CAF3EAAC-92A4-480C-A17D-8888470AD890}"/>
    <hyperlink ref="C26" r:id="rId2" xr:uid="{8720B6C3-302A-4E6F-954E-DE754B577994}"/>
    <hyperlink ref="C27" r:id="rId3" xr:uid="{E502F2EC-1761-4201-A18A-AD8E7DD6DE86}"/>
    <hyperlink ref="C28" r:id="rId4" xr:uid="{45A0C025-BEEC-4A3C-8D47-8D7E3F1C6B80}"/>
    <hyperlink ref="C29" r:id="rId5" xr:uid="{4D72967B-33A6-4DF6-B493-D49F89DAEF12}"/>
    <hyperlink ref="C30" r:id="rId6" xr:uid="{F2CA7E43-38DE-4AA9-B7B9-8702979E502E}"/>
    <hyperlink ref="C31" r:id="rId7" xr:uid="{A4B6A514-1070-4F36-9855-FAEB22BB4228}"/>
    <hyperlink ref="C32" r:id="rId8" xr:uid="{0501F1FA-4548-429B-9B5A-44B286A994E5}"/>
    <hyperlink ref="C33" r:id="rId9" xr:uid="{B8F61C30-E768-4082-9CA6-A07EDB715CB1}"/>
    <hyperlink ref="C34" r:id="rId10" xr:uid="{891AD283-E377-4C6D-A5CA-4DF73992CE7F}"/>
    <hyperlink ref="C35" r:id="rId11" xr:uid="{52D658DF-E285-4FDC-A335-F3BFD27C7D1F}"/>
    <hyperlink ref="C36" r:id="rId12" xr:uid="{E02D9258-7A36-42FF-9FFF-5CD4C78C2B35}"/>
    <hyperlink ref="C37" r:id="rId13" xr:uid="{5111A24B-C71E-4076-91B7-D5F286A086BB}"/>
    <hyperlink ref="C38" r:id="rId14" xr:uid="{84E02425-9D61-4BE2-941B-B89CE93157CE}"/>
    <hyperlink ref="C39" r:id="rId15" xr:uid="{C3B48B48-5FF1-4D20-8067-703C98A8638B}"/>
    <hyperlink ref="C40" r:id="rId16" xr:uid="{C97A79E0-10BA-4D9D-B74E-6195E0D0CFDF}"/>
    <hyperlink ref="C41" r:id="rId17" xr:uid="{BF7AB8F9-3839-4F5F-ACC6-CA09B2183BD2}"/>
    <hyperlink ref="C42" r:id="rId18" xr:uid="{33AAC92C-383E-4EE0-833F-52BDAADF5B9C}"/>
    <hyperlink ref="C43" r:id="rId19" xr:uid="{43E0FFE3-A7E4-4321-B50B-F288ED1D0672}"/>
    <hyperlink ref="C44" r:id="rId20" xr:uid="{BD7EDEA0-11CF-49A3-925E-443E27097E9C}"/>
  </hyperlinks>
  <printOptions horizontalCentered="1"/>
  <pageMargins left="0.25" right="0.25" top="0.5" bottom="0.75" header="0.3" footer="0.3"/>
  <pageSetup paperSize="9" scale="60" orientation="portrait" r:id="rId21"/>
  <drawing r:id="rId2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9C9D0-7935-413D-B5D5-8FEDBA53AA48}">
  <dimension ref="A1:K39"/>
  <sheetViews>
    <sheetView showGridLines="0" showRowColHeaders="0" zoomScaleNormal="100" workbookViewId="0">
      <selection activeCell="O12" sqref="O12"/>
    </sheetView>
  </sheetViews>
  <sheetFormatPr defaultColWidth="9.140625" defaultRowHeight="15.95" customHeight="1" x14ac:dyDescent="0.2"/>
  <cols>
    <col min="1" max="1" width="9.140625" style="13" customWidth="1"/>
    <col min="2" max="2" width="4.5703125" style="13" customWidth="1"/>
    <col min="3" max="10" width="10.5703125" style="13" customWidth="1"/>
    <col min="11" max="11" width="4.5703125" style="13" customWidth="1"/>
    <col min="12" max="16384" width="9.140625" style="13"/>
  </cols>
  <sheetData>
    <row r="1" spans="1:11" s="3" customFormat="1" ht="50.1" customHeight="1" x14ac:dyDescent="0.2"/>
    <row r="2" spans="1:11" ht="15.95" customHeight="1" x14ac:dyDescent="0.25">
      <c r="B2" s="11"/>
    </row>
    <row r="3" spans="1:11" ht="15.95" customHeight="1" thickBot="1" x14ac:dyDescent="0.3">
      <c r="B3" s="16"/>
      <c r="C3" s="11"/>
      <c r="D3" s="11"/>
    </row>
    <row r="4" spans="1:11" ht="30" customHeight="1" x14ac:dyDescent="0.25">
      <c r="A4"/>
      <c r="B4" s="161" t="s">
        <v>14</v>
      </c>
      <c r="C4" s="162"/>
      <c r="D4" s="162"/>
      <c r="E4" s="162"/>
      <c r="F4" s="162"/>
      <c r="G4" s="162"/>
      <c r="H4" s="162"/>
      <c r="I4" s="162"/>
      <c r="J4" s="162"/>
      <c r="K4" s="163"/>
    </row>
    <row r="5" spans="1:11" ht="15" customHeight="1" x14ac:dyDescent="0.25">
      <c r="A5"/>
      <c r="B5" s="70"/>
      <c r="C5" s="71"/>
      <c r="D5" s="72"/>
      <c r="E5" s="72"/>
      <c r="F5" s="72"/>
      <c r="G5" s="72"/>
      <c r="H5" s="72"/>
      <c r="I5" s="72"/>
      <c r="J5" s="72"/>
      <c r="K5" s="73"/>
    </row>
    <row r="6" spans="1:11" ht="15" customHeight="1" x14ac:dyDescent="0.25">
      <c r="A6"/>
      <c r="B6" s="74"/>
      <c r="C6" s="164" t="s">
        <v>334</v>
      </c>
      <c r="D6" s="164"/>
      <c r="E6" s="164"/>
      <c r="F6" s="164"/>
      <c r="G6" s="164"/>
      <c r="H6" s="164"/>
      <c r="I6" s="164"/>
      <c r="J6" s="164"/>
      <c r="K6" s="75"/>
    </row>
    <row r="7" spans="1:11" ht="15" customHeight="1" x14ac:dyDescent="0.25">
      <c r="A7"/>
      <c r="B7" s="76"/>
      <c r="C7" s="164"/>
      <c r="D7" s="164"/>
      <c r="E7" s="164"/>
      <c r="F7" s="164"/>
      <c r="G7" s="164"/>
      <c r="H7" s="164"/>
      <c r="I7" s="164"/>
      <c r="J7" s="164"/>
      <c r="K7" s="75"/>
    </row>
    <row r="8" spans="1:11" ht="15" customHeight="1" x14ac:dyDescent="0.25">
      <c r="A8"/>
      <c r="B8" s="76"/>
      <c r="C8" s="164"/>
      <c r="D8" s="164"/>
      <c r="E8" s="164"/>
      <c r="F8" s="164"/>
      <c r="G8" s="164"/>
      <c r="H8" s="164"/>
      <c r="I8" s="164"/>
      <c r="J8" s="164"/>
      <c r="K8" s="75"/>
    </row>
    <row r="9" spans="1:11" ht="15" customHeight="1" x14ac:dyDescent="0.25">
      <c r="A9"/>
      <c r="B9" s="76"/>
      <c r="C9" s="164"/>
      <c r="D9" s="164"/>
      <c r="E9" s="164"/>
      <c r="F9" s="164"/>
      <c r="G9" s="164"/>
      <c r="H9" s="164"/>
      <c r="I9" s="164"/>
      <c r="J9" s="164"/>
      <c r="K9" s="75"/>
    </row>
    <row r="10" spans="1:11" ht="15" customHeight="1" x14ac:dyDescent="0.25">
      <c r="A10"/>
      <c r="B10" s="76"/>
      <c r="C10" s="164"/>
      <c r="D10" s="164"/>
      <c r="E10" s="164"/>
      <c r="F10" s="164"/>
      <c r="G10" s="164"/>
      <c r="H10" s="164"/>
      <c r="I10" s="164"/>
      <c r="J10" s="164"/>
      <c r="K10" s="75"/>
    </row>
    <row r="11" spans="1:11" ht="15" customHeight="1" x14ac:dyDescent="0.25">
      <c r="A11"/>
      <c r="B11" s="76"/>
      <c r="C11" s="164"/>
      <c r="D11" s="164"/>
      <c r="E11" s="164"/>
      <c r="F11" s="164"/>
      <c r="G11" s="164"/>
      <c r="H11" s="164"/>
      <c r="I11" s="164"/>
      <c r="J11" s="164"/>
      <c r="K11" s="75"/>
    </row>
    <row r="12" spans="1:11" ht="15" x14ac:dyDescent="0.25">
      <c r="A12"/>
      <c r="B12" s="76"/>
      <c r="C12" s="164"/>
      <c r="D12" s="164"/>
      <c r="E12" s="164"/>
      <c r="F12" s="164"/>
      <c r="G12" s="164"/>
      <c r="H12" s="164"/>
      <c r="I12" s="164"/>
      <c r="J12" s="164"/>
      <c r="K12" s="75"/>
    </row>
    <row r="13" spans="1:11" ht="15" customHeight="1" x14ac:dyDescent="0.25">
      <c r="A13"/>
      <c r="B13" s="77"/>
      <c r="C13" s="165" t="s">
        <v>332</v>
      </c>
      <c r="D13" s="165"/>
      <c r="E13" s="165"/>
      <c r="F13" s="165"/>
      <c r="G13" s="165"/>
      <c r="H13" s="165"/>
      <c r="I13" s="165"/>
      <c r="J13" s="165"/>
      <c r="K13" s="78"/>
    </row>
    <row r="14" spans="1:11" ht="15" customHeight="1" x14ac:dyDescent="0.25">
      <c r="A14"/>
      <c r="B14" s="77"/>
      <c r="C14" s="165"/>
      <c r="D14" s="165"/>
      <c r="E14" s="165"/>
      <c r="F14" s="165"/>
      <c r="G14" s="165"/>
      <c r="H14" s="165"/>
      <c r="I14" s="165"/>
      <c r="J14" s="165"/>
      <c r="K14" s="78"/>
    </row>
    <row r="15" spans="1:11" ht="15" customHeight="1" x14ac:dyDescent="0.25">
      <c r="A15"/>
      <c r="B15" s="77"/>
      <c r="C15" s="165"/>
      <c r="D15" s="165"/>
      <c r="E15" s="165"/>
      <c r="F15" s="165"/>
      <c r="G15" s="165"/>
      <c r="H15" s="165"/>
      <c r="I15" s="165"/>
      <c r="J15" s="165"/>
      <c r="K15" s="78"/>
    </row>
    <row r="16" spans="1:11" ht="15" customHeight="1" x14ac:dyDescent="0.25">
      <c r="A16"/>
      <c r="B16" s="77"/>
      <c r="C16" s="165"/>
      <c r="D16" s="165"/>
      <c r="E16" s="165"/>
      <c r="F16" s="165"/>
      <c r="G16" s="165"/>
      <c r="H16" s="165"/>
      <c r="I16" s="165"/>
      <c r="J16" s="165"/>
      <c r="K16" s="78"/>
    </row>
    <row r="17" spans="1:11" ht="15" customHeight="1" x14ac:dyDescent="0.25">
      <c r="A17"/>
      <c r="B17" s="74"/>
      <c r="C17" s="164" t="s">
        <v>333</v>
      </c>
      <c r="D17" s="164"/>
      <c r="E17" s="164"/>
      <c r="F17" s="164"/>
      <c r="G17" s="164"/>
      <c r="H17" s="164"/>
      <c r="I17" s="164"/>
      <c r="J17" s="164"/>
      <c r="K17" s="79"/>
    </row>
    <row r="18" spans="1:11" ht="15" customHeight="1" x14ac:dyDescent="0.25">
      <c r="A18"/>
      <c r="B18" s="74"/>
      <c r="C18" s="164"/>
      <c r="D18" s="164"/>
      <c r="E18" s="164"/>
      <c r="F18" s="164"/>
      <c r="G18" s="164"/>
      <c r="H18" s="164"/>
      <c r="I18" s="164"/>
      <c r="J18" s="164"/>
      <c r="K18" s="79"/>
    </row>
    <row r="19" spans="1:11" ht="15" customHeight="1" x14ac:dyDescent="0.25">
      <c r="A19"/>
      <c r="B19" s="74"/>
      <c r="C19" s="164"/>
      <c r="D19" s="164"/>
      <c r="E19" s="164"/>
      <c r="F19" s="164"/>
      <c r="G19" s="164"/>
      <c r="H19" s="164"/>
      <c r="I19" s="164"/>
      <c r="J19" s="164"/>
      <c r="K19" s="79"/>
    </row>
    <row r="20" spans="1:11" ht="15" customHeight="1" x14ac:dyDescent="0.25">
      <c r="A20"/>
      <c r="B20" s="74"/>
      <c r="C20" s="164"/>
      <c r="D20" s="164"/>
      <c r="E20" s="164"/>
      <c r="F20" s="164"/>
      <c r="G20" s="164"/>
      <c r="H20" s="164"/>
      <c r="I20" s="164"/>
      <c r="J20" s="164"/>
      <c r="K20" s="79"/>
    </row>
    <row r="21" spans="1:11" ht="15" customHeight="1" thickBot="1" x14ac:dyDescent="0.3">
      <c r="A21"/>
      <c r="B21" s="80"/>
      <c r="C21" s="81"/>
      <c r="D21" s="81"/>
      <c r="E21" s="81"/>
      <c r="F21" s="81"/>
      <c r="G21" s="81"/>
      <c r="H21" s="81"/>
      <c r="I21" s="81"/>
      <c r="J21" s="81"/>
      <c r="K21" s="82"/>
    </row>
    <row r="22" spans="1:11" ht="15.95" customHeight="1" x14ac:dyDescent="0.25">
      <c r="A22"/>
      <c r="B22"/>
      <c r="C22"/>
      <c r="D22"/>
      <c r="E22"/>
      <c r="F22"/>
    </row>
    <row r="23" spans="1:11" ht="15.95" customHeight="1" x14ac:dyDescent="0.25">
      <c r="A23"/>
      <c r="B23"/>
      <c r="C23"/>
      <c r="D23"/>
      <c r="E23"/>
      <c r="F23"/>
    </row>
    <row r="24" spans="1:11" ht="15.95" customHeight="1" x14ac:dyDescent="0.25">
      <c r="A24"/>
      <c r="B24"/>
      <c r="C24"/>
      <c r="D24"/>
      <c r="E24"/>
      <c r="F24"/>
    </row>
    <row r="25" spans="1:11" ht="15.95" customHeight="1" x14ac:dyDescent="0.25">
      <c r="A25"/>
      <c r="B25"/>
      <c r="C25"/>
      <c r="D25"/>
      <c r="E25"/>
      <c r="F25"/>
    </row>
    <row r="26" spans="1:11" ht="15.95" customHeight="1" x14ac:dyDescent="0.25">
      <c r="A26"/>
      <c r="B26"/>
      <c r="C26"/>
      <c r="D26"/>
      <c r="E26"/>
      <c r="F26"/>
    </row>
    <row r="27" spans="1:11" ht="15.95" customHeight="1" x14ac:dyDescent="0.25">
      <c r="A27"/>
      <c r="B27"/>
      <c r="C27"/>
      <c r="D27"/>
      <c r="E27"/>
      <c r="F27"/>
    </row>
    <row r="28" spans="1:11" ht="15.95" customHeight="1" x14ac:dyDescent="0.25">
      <c r="A28"/>
      <c r="B28"/>
      <c r="C28"/>
      <c r="D28"/>
      <c r="E28"/>
      <c r="F28"/>
    </row>
    <row r="29" spans="1:11" ht="15.95" customHeight="1" x14ac:dyDescent="0.25">
      <c r="A29"/>
      <c r="B29"/>
      <c r="C29"/>
      <c r="D29"/>
      <c r="E29"/>
      <c r="F29"/>
    </row>
    <row r="30" spans="1:11" ht="15.95" customHeight="1" x14ac:dyDescent="0.25">
      <c r="A30"/>
      <c r="B30"/>
      <c r="C30"/>
      <c r="D30"/>
      <c r="E30"/>
      <c r="F30"/>
    </row>
    <row r="31" spans="1:11" ht="15.95" customHeight="1" x14ac:dyDescent="0.25">
      <c r="A31"/>
      <c r="B31"/>
      <c r="C31"/>
      <c r="D31"/>
      <c r="E31"/>
      <c r="F31"/>
    </row>
    <row r="32" spans="1:11" ht="15.95" customHeight="1" x14ac:dyDescent="0.25">
      <c r="A32"/>
      <c r="B32"/>
      <c r="C32"/>
      <c r="D32"/>
      <c r="E32"/>
      <c r="F32"/>
    </row>
    <row r="33" spans="1:6" ht="15.95" customHeight="1" x14ac:dyDescent="0.25">
      <c r="A33"/>
      <c r="B33"/>
      <c r="C33"/>
      <c r="D33"/>
      <c r="E33"/>
      <c r="F33"/>
    </row>
    <row r="34" spans="1:6" ht="15.95" customHeight="1" x14ac:dyDescent="0.25">
      <c r="A34"/>
      <c r="B34"/>
      <c r="C34"/>
      <c r="D34"/>
      <c r="E34"/>
      <c r="F34"/>
    </row>
    <row r="35" spans="1:6" ht="15.95" customHeight="1" x14ac:dyDescent="0.25">
      <c r="A35"/>
      <c r="B35"/>
      <c r="C35"/>
      <c r="D35"/>
      <c r="E35"/>
      <c r="F35"/>
    </row>
    <row r="36" spans="1:6" ht="15.95" customHeight="1" x14ac:dyDescent="0.25">
      <c r="A36"/>
      <c r="B36"/>
      <c r="C36"/>
      <c r="D36"/>
      <c r="E36"/>
      <c r="F36"/>
    </row>
    <row r="37" spans="1:6" ht="15.95" customHeight="1" x14ac:dyDescent="0.25">
      <c r="A37"/>
      <c r="B37"/>
      <c r="C37"/>
      <c r="D37"/>
      <c r="E37"/>
      <c r="F37"/>
    </row>
    <row r="38" spans="1:6" ht="15.95" customHeight="1" x14ac:dyDescent="0.25">
      <c r="A38"/>
      <c r="B38"/>
      <c r="C38"/>
      <c r="D38"/>
      <c r="E38"/>
      <c r="F38"/>
    </row>
    <row r="39" spans="1:6" ht="15.95" customHeight="1" x14ac:dyDescent="0.25">
      <c r="A39"/>
      <c r="B39"/>
      <c r="C39"/>
      <c r="D39"/>
      <c r="E39"/>
      <c r="F39"/>
    </row>
  </sheetData>
  <sheetProtection selectLockedCells="1" selectUnlockedCells="1"/>
  <mergeCells count="4">
    <mergeCell ref="B4:K4"/>
    <mergeCell ref="C6:J12"/>
    <mergeCell ref="C17:J20"/>
    <mergeCell ref="C13:J16"/>
  </mergeCells>
  <printOptions horizontalCentered="1"/>
  <pageMargins left="0.25" right="0.25" top="0.25" bottom="0.25" header="0.3" footer="0.3"/>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E09A019897E34D8AFCB2847DC324E2" ma:contentTypeVersion="1" ma:contentTypeDescription="Create a new document." ma:contentTypeScope="" ma:versionID="6322c7486b28377e467b769134bf2d6f">
  <xsd:schema xmlns:xsd="http://www.w3.org/2001/XMLSchema" xmlns:xs="http://www.w3.org/2001/XMLSchema" xmlns:p="http://schemas.microsoft.com/office/2006/metadata/properties" xmlns:ns2="82bf4629-8aa8-4372-b7e0-98aed0426341" targetNamespace="http://schemas.microsoft.com/office/2006/metadata/properties" ma:root="true" ma:fieldsID="de243283e3a4813bfc73920165486251" ns2:_="">
    <xsd:import namespace="82bf4629-8aa8-4372-b7e0-98aed042634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f4629-8aa8-4372-b7e0-98aed042634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F6988B-A96B-4BEE-A378-5B66981E9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bf4629-8aa8-4372-b7e0-98aed04263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83383D-5412-44AD-9F99-A8F91855AE7C}">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66a78cd-af1f-413b-ac6f-7e2a7697e6ef"/>
    <ds:schemaRef ds:uri="http://www.w3.org/XML/1998/namespace"/>
  </ds:schemaRefs>
</ds:datastoreItem>
</file>

<file path=customXml/itemProps3.xml><?xml version="1.0" encoding="utf-8"?>
<ds:datastoreItem xmlns:ds="http://schemas.openxmlformats.org/officeDocument/2006/customXml" ds:itemID="{F4C36E28-A53B-48DA-AA54-E4BCC8ADEE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 Page</vt:lpstr>
      <vt:lpstr>Features</vt:lpstr>
      <vt:lpstr>Pricing</vt:lpstr>
      <vt:lpstr>Supply Guide Data</vt:lpstr>
      <vt:lpstr>Interest</vt:lpstr>
      <vt:lpstr>Vendors</vt:lpstr>
      <vt:lpstr>Hazards</vt:lpstr>
      <vt:lpstr>Disclaimer</vt:lpstr>
      <vt:lpstr>'Cover Page'!Print_Area</vt:lpstr>
      <vt:lpstr>Disclaimer!Print_Area</vt:lpstr>
      <vt:lpstr>Features!Print_Area</vt:lpstr>
      <vt:lpstr>Hazards!Print_Area</vt:lpstr>
      <vt:lpstr>Interest!Print_Area</vt:lpstr>
      <vt:lpstr>Pricing!Print_Area</vt:lpstr>
      <vt:lpstr>'Supply Guide Data'!Print_Area</vt:lpstr>
      <vt:lpstr>Vendors!Print_Area</vt:lpstr>
    </vt:vector>
  </TitlesOfParts>
  <Company>ECRI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klee@ECRI.org</dc:creator>
  <cp:lastModifiedBy>Rhodes, Yvonne</cp:lastModifiedBy>
  <cp:lastPrinted>2024-05-28T19:21:36Z</cp:lastPrinted>
  <dcterms:created xsi:type="dcterms:W3CDTF">2020-04-01T00:18:19Z</dcterms:created>
  <dcterms:modified xsi:type="dcterms:W3CDTF">2024-06-11T05:27:12Z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0x01010000E09A019897E34D8AFCB2847DC324E2</vt:lpwstr>
  </property>
</Properties>
</file>